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7965" activeTab="0"/>
  </bookViews>
  <sheets>
    <sheet name="Лист1 _2_" sheetId="1" r:id="rId1"/>
  </sheets>
  <definedNames>
    <definedName name="_xlnm.Print_Area" localSheetId="0">'Лист1 _2_'!$A$3:$AT$36</definedName>
  </definedNames>
  <calcPr fullCalcOnLoad="1"/>
</workbook>
</file>

<file path=xl/sharedStrings.xml><?xml version="1.0" encoding="utf-8"?>
<sst xmlns="http://schemas.openxmlformats.org/spreadsheetml/2006/main" count="106" uniqueCount="48">
  <si>
    <t>Приложение № 1</t>
  </si>
  <si>
    <t>Справка</t>
  </si>
  <si>
    <t>тыс. руб.</t>
  </si>
  <si>
    <t>Консолидированный бюджет, всего</t>
  </si>
  <si>
    <t>в том числе:</t>
  </si>
  <si>
    <t>Новомайнское г/п</t>
  </si>
  <si>
    <t>Мулловское г/п</t>
  </si>
  <si>
    <t>Лебяжинское с/п</t>
  </si>
  <si>
    <t>Старосахчинское с/п</t>
  </si>
  <si>
    <t>Новоселкинское с/п</t>
  </si>
  <si>
    <t>Николочеремшанское с/п</t>
  </si>
  <si>
    <t>Рязановское с/п</t>
  </si>
  <si>
    <t>Тиинское с/п</t>
  </si>
  <si>
    <t>% выполнения</t>
  </si>
  <si>
    <t>отклонение              +;-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</si>
  <si>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</si>
  <si>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</si>
  <si>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</si>
  <si>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</si>
  <si>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</t>
  </si>
  <si>
    <t xml:space="preserve"> - госпошлина</t>
  </si>
  <si>
    <t>-отмененные налоги</t>
  </si>
  <si>
    <t>- отмененные налоги</t>
  </si>
  <si>
    <t>Неналоговые  доходы</t>
  </si>
  <si>
    <t xml:space="preserve"> - арендная плата за земли</t>
  </si>
  <si>
    <t xml:space="preserve"> - плата за негативное воздействие на окружающую среду</t>
  </si>
  <si>
    <t>-платные услуги</t>
  </si>
  <si>
    <t>Итого собственных доходов</t>
  </si>
  <si>
    <t xml:space="preserve">            Итого по поселениям</t>
  </si>
  <si>
    <t>-доходы от продажи материальных и неметериальных активов (зем.участки,имущество)</t>
  </si>
  <si>
    <t xml:space="preserve"> - налог на имущ-во физических лиц</t>
  </si>
  <si>
    <t xml:space="preserve"> </t>
  </si>
  <si>
    <t>о выполнении плана поступления  доходов в консолидированный бюджет Мелекесского района</t>
  </si>
  <si>
    <t xml:space="preserve">-прочие доходы от оказания платных услуг (работ) получателями средств бюджетов </t>
  </si>
  <si>
    <t>-штрафы, санкции, возмещение ущерба</t>
  </si>
  <si>
    <t>-прочие неналоговые доходы</t>
  </si>
  <si>
    <t xml:space="preserve"> - доходы от сдачи в аренду имущ-ва, нах-ся в опер.управл. муницип. органов управления </t>
  </si>
  <si>
    <t xml:space="preserve"> - доходы от сдачи в аренду имущ-ва, нах-ся в опер.управ-и муницип. органов управления </t>
  </si>
  <si>
    <t>Наименование доходного источника</t>
  </si>
  <si>
    <t xml:space="preserve"> Муниципальный район</t>
  </si>
  <si>
    <t>-налог,взимаемый в связи с патентной системой налогообложения</t>
  </si>
  <si>
    <t>акцизы на нефтепродукты</t>
  </si>
  <si>
    <t xml:space="preserve">налог,взимаемый в связи с применением упрощенной  системы налогобложения </t>
  </si>
  <si>
    <t xml:space="preserve"> -единый сельхозналог</t>
  </si>
  <si>
    <t xml:space="preserve"> -налог на имущество физических лиц</t>
  </si>
  <si>
    <t>за   январь  месяц  2018 года</t>
  </si>
  <si>
    <t>Бюджет на       январь  месяц     2018 года</t>
  </si>
  <si>
    <t>Факт      за      январь   месяц            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</si>
</sst>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.6"/>
      <name val="Arial"/>
      <family val="2"/>
    </font>
    <font>
      <b/>
      <sz val="12.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4" fontId="7" fillId="34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34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64" fontId="9" fillId="0" borderId="16" xfId="0" applyNumberFormat="1" applyFont="1" applyBorder="1" applyAlignment="1">
      <alignment horizontal="center" vertical="top" wrapText="1"/>
    </xf>
    <xf numFmtId="164" fontId="9" fillId="0" borderId="17" xfId="0" applyNumberFormat="1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left" wrapText="1"/>
    </xf>
    <xf numFmtId="164" fontId="10" fillId="0" borderId="20" xfId="0" applyNumberFormat="1" applyFont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left" vertical="center" wrapText="1"/>
    </xf>
    <xf numFmtId="164" fontId="10" fillId="0" borderId="22" xfId="0" applyNumberFormat="1" applyFont="1" applyFill="1" applyBorder="1" applyAlignment="1">
      <alignment horizontal="center" vertical="center"/>
    </xf>
    <xf numFmtId="165" fontId="10" fillId="34" borderId="12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left" wrapText="1"/>
    </xf>
    <xf numFmtId="164" fontId="9" fillId="0" borderId="20" xfId="0" applyNumberFormat="1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165" fontId="9" fillId="34" borderId="12" xfId="0" applyNumberFormat="1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left" wrapText="1"/>
    </xf>
    <xf numFmtId="164" fontId="9" fillId="0" borderId="26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49" fontId="9" fillId="33" borderId="27" xfId="0" applyNumberFormat="1" applyFont="1" applyFill="1" applyBorder="1" applyAlignment="1">
      <alignment horizontal="left" wrapText="1"/>
    </xf>
    <xf numFmtId="49" fontId="9" fillId="0" borderId="28" xfId="0" applyNumberFormat="1" applyFont="1" applyBorder="1" applyAlignment="1">
      <alignment horizontal="left" vertical="center" wrapText="1"/>
    </xf>
    <xf numFmtId="164" fontId="9" fillId="0" borderId="29" xfId="0" applyNumberFormat="1" applyFont="1" applyFill="1" applyBorder="1" applyAlignment="1">
      <alignment horizontal="center" vertical="center"/>
    </xf>
    <xf numFmtId="164" fontId="9" fillId="0" borderId="30" xfId="0" applyNumberFormat="1" applyFont="1" applyFill="1" applyBorder="1" applyAlignment="1">
      <alignment horizontal="center" vertical="center"/>
    </xf>
    <xf numFmtId="165" fontId="9" fillId="0" borderId="30" xfId="0" applyNumberFormat="1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left" vertical="center" wrapText="1"/>
    </xf>
    <xf numFmtId="164" fontId="9" fillId="0" borderId="32" xfId="0" applyNumberFormat="1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left" vertical="top" wrapText="1"/>
    </xf>
    <xf numFmtId="164" fontId="9" fillId="0" borderId="35" xfId="0" applyNumberFormat="1" applyFont="1" applyFill="1" applyBorder="1" applyAlignment="1">
      <alignment horizontal="center" vertical="center"/>
    </xf>
    <xf numFmtId="164" fontId="9" fillId="33" borderId="23" xfId="0" applyNumberFormat="1" applyFont="1" applyFill="1" applyBorder="1" applyAlignment="1">
      <alignment horizontal="center" vertical="center"/>
    </xf>
    <xf numFmtId="164" fontId="9" fillId="33" borderId="26" xfId="0" applyNumberFormat="1" applyFont="1" applyFill="1" applyBorder="1" applyAlignment="1">
      <alignment horizontal="center" vertical="center"/>
    </xf>
    <xf numFmtId="164" fontId="9" fillId="33" borderId="31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left" wrapText="1"/>
    </xf>
    <xf numFmtId="49" fontId="9" fillId="33" borderId="27" xfId="0" applyNumberFormat="1" applyFont="1" applyFill="1" applyBorder="1" applyAlignment="1">
      <alignment horizontal="left" vertical="center" wrapText="1"/>
    </xf>
    <xf numFmtId="49" fontId="9" fillId="33" borderId="28" xfId="0" applyNumberFormat="1" applyFont="1" applyFill="1" applyBorder="1" applyAlignment="1">
      <alignment horizontal="left" vertical="center" wrapText="1"/>
    </xf>
    <xf numFmtId="49" fontId="10" fillId="0" borderId="36" xfId="0" applyNumberFormat="1" applyFont="1" applyBorder="1" applyAlignment="1">
      <alignment wrapText="1"/>
    </xf>
    <xf numFmtId="164" fontId="10" fillId="0" borderId="37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164" fontId="10" fillId="0" borderId="39" xfId="0" applyNumberFormat="1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164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 wrapText="1"/>
    </xf>
    <xf numFmtId="164" fontId="10" fillId="33" borderId="39" xfId="0" applyNumberFormat="1" applyFont="1" applyFill="1" applyBorder="1" applyAlignment="1">
      <alignment horizontal="center" vertical="center"/>
    </xf>
    <xf numFmtId="164" fontId="10" fillId="33" borderId="37" xfId="0" applyNumberFormat="1" applyFont="1" applyFill="1" applyBorder="1" applyAlignment="1">
      <alignment horizontal="center" vertical="center"/>
    </xf>
    <xf numFmtId="164" fontId="10" fillId="33" borderId="32" xfId="0" applyNumberFormat="1" applyFont="1" applyFill="1" applyBorder="1" applyAlignment="1">
      <alignment horizontal="center" vertical="center"/>
    </xf>
    <xf numFmtId="165" fontId="10" fillId="33" borderId="30" xfId="0" applyNumberFormat="1" applyFont="1" applyFill="1" applyBorder="1" applyAlignment="1">
      <alignment horizontal="center" vertical="center"/>
    </xf>
    <xf numFmtId="164" fontId="10" fillId="33" borderId="36" xfId="0" applyNumberFormat="1" applyFont="1" applyFill="1" applyBorder="1" applyAlignment="1">
      <alignment horizontal="center" vertical="center"/>
    </xf>
    <xf numFmtId="165" fontId="10" fillId="34" borderId="3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Border="1" applyAlignment="1">
      <alignment horizontal="center" wrapText="1"/>
    </xf>
    <xf numFmtId="0" fontId="10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5" fontId="11" fillId="0" borderId="38" xfId="0" applyNumberFormat="1" applyFont="1" applyFill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165" fontId="11" fillId="0" borderId="38" xfId="0" applyNumberFormat="1" applyFont="1" applyBorder="1" applyAlignment="1">
      <alignment horizontal="center" vertical="center"/>
    </xf>
    <xf numFmtId="164" fontId="11" fillId="0" borderId="3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9" fillId="34" borderId="15" xfId="0" applyFont="1" applyFill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164" fontId="9" fillId="0" borderId="42" xfId="0" applyNumberFormat="1" applyFont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164" fontId="9" fillId="0" borderId="44" xfId="0" applyNumberFormat="1" applyFont="1" applyBorder="1" applyAlignment="1">
      <alignment horizontal="center" vertical="top" wrapText="1"/>
    </xf>
    <xf numFmtId="164" fontId="10" fillId="0" borderId="25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5" fontId="10" fillId="0" borderId="23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10" fillId="34" borderId="45" xfId="0" applyNumberFormat="1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5" fontId="9" fillId="34" borderId="45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9" fillId="0" borderId="46" xfId="0" applyNumberFormat="1" applyFont="1" applyFill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165" fontId="10" fillId="0" borderId="38" xfId="0" applyNumberFormat="1" applyFont="1" applyBorder="1" applyAlignment="1">
      <alignment horizontal="center" vertical="center"/>
    </xf>
    <xf numFmtId="165" fontId="10" fillId="33" borderId="38" xfId="0" applyNumberFormat="1" applyFont="1" applyFill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vertical="center"/>
    </xf>
    <xf numFmtId="164" fontId="10" fillId="33" borderId="38" xfId="0" applyNumberFormat="1" applyFont="1" applyFill="1" applyBorder="1" applyAlignment="1">
      <alignment horizontal="center" vertical="center"/>
    </xf>
    <xf numFmtId="165" fontId="13" fillId="34" borderId="45" xfId="0" applyNumberFormat="1" applyFont="1" applyFill="1" applyBorder="1" applyAlignment="1">
      <alignment horizontal="center" vertical="center"/>
    </xf>
    <xf numFmtId="164" fontId="9" fillId="35" borderId="12" xfId="0" applyNumberFormat="1" applyFont="1" applyFill="1" applyBorder="1" applyAlignment="1">
      <alignment horizontal="center" vertical="center"/>
    </xf>
    <xf numFmtId="165" fontId="10" fillId="0" borderId="20" xfId="0" applyNumberFormat="1" applyFont="1" applyFill="1" applyBorder="1" applyAlignment="1">
      <alignment horizontal="center" vertical="center"/>
    </xf>
    <xf numFmtId="165" fontId="9" fillId="0" borderId="20" xfId="0" applyNumberFormat="1" applyFont="1" applyFill="1" applyBorder="1" applyAlignment="1">
      <alignment horizontal="center" vertical="center"/>
    </xf>
    <xf numFmtId="164" fontId="9" fillId="0" borderId="48" xfId="0" applyNumberFormat="1" applyFont="1" applyFill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0" fillId="0" borderId="49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top" wrapText="1"/>
    </xf>
    <xf numFmtId="0" fontId="10" fillId="0" borderId="51" xfId="0" applyFont="1" applyBorder="1" applyAlignment="1">
      <alignment horizontal="center" vertical="top" wrapText="1"/>
    </xf>
    <xf numFmtId="0" fontId="10" fillId="0" borderId="52" xfId="0" applyFont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10" fillId="33" borderId="55" xfId="0" applyFont="1" applyFill="1" applyBorder="1" applyAlignment="1">
      <alignment horizontal="center" vertical="top" wrapText="1"/>
    </xf>
    <xf numFmtId="0" fontId="10" fillId="33" borderId="56" xfId="0" applyFont="1" applyFill="1" applyBorder="1" applyAlignment="1">
      <alignment horizontal="center" vertical="top" wrapText="1"/>
    </xf>
    <xf numFmtId="0" fontId="10" fillId="33" borderId="57" xfId="0" applyFont="1" applyFill="1" applyBorder="1" applyAlignment="1">
      <alignment horizontal="center" vertical="top" wrapText="1"/>
    </xf>
    <xf numFmtId="0" fontId="9" fillId="33" borderId="58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10" fillId="0" borderId="6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top" wrapText="1"/>
    </xf>
    <xf numFmtId="0" fontId="10" fillId="33" borderId="64" xfId="0" applyFont="1" applyFill="1" applyBorder="1" applyAlignment="1">
      <alignment horizontal="center" vertical="top" wrapText="1"/>
    </xf>
    <xf numFmtId="0" fontId="10" fillId="33" borderId="65" xfId="0" applyFont="1" applyFill="1" applyBorder="1" applyAlignment="1">
      <alignment horizontal="center" vertical="top" wrapText="1"/>
    </xf>
    <xf numFmtId="0" fontId="10" fillId="33" borderId="66" xfId="0" applyFont="1" applyFill="1" applyBorder="1" applyAlignment="1">
      <alignment horizontal="center" vertical="top" wrapText="1"/>
    </xf>
    <xf numFmtId="0" fontId="10" fillId="33" borderId="67" xfId="0" applyFont="1" applyFill="1" applyBorder="1" applyAlignment="1">
      <alignment horizontal="center" vertical="top" wrapText="1"/>
    </xf>
    <xf numFmtId="0" fontId="10" fillId="33" borderId="55" xfId="0" applyFont="1" applyFill="1" applyBorder="1" applyAlignment="1">
      <alignment vertical="top" wrapText="1"/>
    </xf>
    <xf numFmtId="0" fontId="10" fillId="33" borderId="56" xfId="0" applyFont="1" applyFill="1" applyBorder="1" applyAlignment="1">
      <alignment vertical="top" wrapText="1"/>
    </xf>
    <xf numFmtId="0" fontId="10" fillId="33" borderId="57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1"/>
  <sheetViews>
    <sheetView tabSelected="1" view="pageBreakPreview" zoomScale="75" zoomScaleNormal="80" zoomScaleSheetLayoutView="75" zoomScalePageLayoutView="0" workbookViewId="0" topLeftCell="A29">
      <selection activeCell="A35" sqref="A35:A36"/>
    </sheetView>
  </sheetViews>
  <sheetFormatPr defaultColWidth="9.140625" defaultRowHeight="12.75"/>
  <cols>
    <col min="1" max="1" width="36.7109375" style="1" customWidth="1"/>
    <col min="2" max="2" width="12.140625" style="1" customWidth="1"/>
    <col min="3" max="3" width="10.57421875" style="23" customWidth="1"/>
    <col min="4" max="4" width="10.7109375" style="1" customWidth="1"/>
    <col min="5" max="5" width="9.7109375" style="2" customWidth="1"/>
    <col min="6" max="6" width="10.8515625" style="1" customWidth="1"/>
    <col min="7" max="7" width="11.28125" style="23" customWidth="1"/>
    <col min="8" max="8" width="12.28125" style="1" customWidth="1"/>
    <col min="9" max="9" width="10.7109375" style="2" customWidth="1"/>
    <col min="10" max="10" width="10.7109375" style="1" customWidth="1"/>
    <col min="11" max="11" width="9.421875" style="23" customWidth="1"/>
    <col min="12" max="12" width="9.28125" style="1" customWidth="1"/>
    <col min="13" max="13" width="9.8515625" style="2" customWidth="1"/>
    <col min="14" max="14" width="10.57421875" style="1" customWidth="1"/>
    <col min="15" max="15" width="8.57421875" style="1" customWidth="1"/>
    <col min="16" max="16" width="10.8515625" style="1" customWidth="1"/>
    <col min="17" max="17" width="8.8515625" style="2" customWidth="1"/>
    <col min="18" max="18" width="10.00390625" style="1" customWidth="1"/>
    <col min="19" max="19" width="9.8515625" style="1" customWidth="1"/>
    <col min="20" max="20" width="10.00390625" style="1" customWidth="1"/>
    <col min="21" max="21" width="8.8515625" style="1" customWidth="1"/>
    <col min="22" max="22" width="10.140625" style="1" customWidth="1"/>
    <col min="23" max="23" width="8.421875" style="1" customWidth="1"/>
    <col min="24" max="24" width="9.28125" style="1" customWidth="1"/>
    <col min="25" max="25" width="8.8515625" style="1" customWidth="1"/>
    <col min="26" max="26" width="39.140625" style="1" customWidth="1"/>
    <col min="27" max="27" width="10.8515625" style="1" customWidth="1"/>
    <col min="28" max="28" width="10.57421875" style="1" customWidth="1"/>
    <col min="29" max="29" width="10.140625" style="1" customWidth="1"/>
    <col min="30" max="30" width="8.8515625" style="1" customWidth="1"/>
    <col min="31" max="31" width="10.8515625" style="1" customWidth="1"/>
    <col min="32" max="32" width="9.7109375" style="1" customWidth="1"/>
    <col min="33" max="33" width="10.421875" style="1" customWidth="1"/>
    <col min="34" max="34" width="9.28125" style="1" customWidth="1"/>
    <col min="35" max="35" width="11.00390625" style="1" customWidth="1"/>
    <col min="36" max="36" width="10.421875" style="1" customWidth="1"/>
    <col min="37" max="37" width="10.57421875" style="1" customWidth="1"/>
    <col min="38" max="38" width="10.421875" style="3" customWidth="1"/>
    <col min="39" max="39" width="10.57421875" style="1" customWidth="1"/>
    <col min="40" max="40" width="11.28125" style="1" customWidth="1"/>
    <col min="41" max="41" width="10.8515625" style="1" customWidth="1"/>
    <col min="42" max="42" width="9.00390625" style="4" customWidth="1"/>
    <col min="43" max="43" width="12.140625" style="1" customWidth="1"/>
    <col min="44" max="44" width="10.7109375" style="1" customWidth="1"/>
    <col min="45" max="45" width="10.28125" style="1" customWidth="1"/>
    <col min="46" max="46" width="11.421875" style="1" customWidth="1"/>
    <col min="47" max="16384" width="9.140625" style="5" customWidth="1"/>
  </cols>
  <sheetData>
    <row r="1" spans="1:46" ht="17.25" customHeight="1">
      <c r="A1" s="5"/>
      <c r="B1" s="5"/>
      <c r="C1" s="21"/>
      <c r="D1" s="5"/>
      <c r="E1" s="6"/>
      <c r="F1" s="5"/>
      <c r="G1" s="21"/>
      <c r="H1" s="5"/>
      <c r="I1" s="6"/>
      <c r="J1" s="5"/>
      <c r="K1" s="21"/>
      <c r="L1" s="5"/>
      <c r="M1" s="6"/>
      <c r="N1" s="5"/>
      <c r="O1" s="5"/>
      <c r="P1" s="5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5"/>
      <c r="AN1" s="5"/>
      <c r="AO1" s="5"/>
      <c r="AP1" s="5"/>
      <c r="AQ1" s="180" t="s">
        <v>0</v>
      </c>
      <c r="AR1" s="180"/>
      <c r="AS1" s="180"/>
      <c r="AT1" s="7"/>
    </row>
    <row r="2" spans="1:46" ht="15.75" customHeight="1">
      <c r="A2" s="5"/>
      <c r="B2" s="5"/>
      <c r="C2" s="21"/>
      <c r="D2" s="5"/>
      <c r="E2" s="6"/>
      <c r="F2" s="5"/>
      <c r="G2" s="21"/>
      <c r="H2" s="5"/>
      <c r="I2" s="6"/>
      <c r="J2" s="5"/>
      <c r="K2" s="21"/>
      <c r="L2" s="5"/>
      <c r="M2" s="6"/>
      <c r="N2" s="5"/>
      <c r="O2" s="5"/>
      <c r="P2" s="5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5"/>
      <c r="AN2" s="5"/>
      <c r="AO2" s="5"/>
      <c r="AP2" s="5"/>
      <c r="AQ2" s="5"/>
      <c r="AR2" s="5"/>
      <c r="AS2" s="5"/>
      <c r="AT2" s="5"/>
    </row>
    <row r="3" spans="1:46" ht="17.25" customHeight="1">
      <c r="A3" s="181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9"/>
    </row>
    <row r="4" spans="1:46" ht="39.75" customHeight="1">
      <c r="A4" s="182" t="s">
        <v>32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"/>
    </row>
    <row r="5" spans="1:46" ht="17.25" customHeight="1">
      <c r="A5" s="183" t="s">
        <v>45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"/>
    </row>
    <row r="6" spans="1:46" ht="17.25" customHeight="1">
      <c r="A6" s="109"/>
      <c r="B6" s="109"/>
      <c r="C6" s="110"/>
      <c r="D6" s="111"/>
      <c r="E6" s="112"/>
      <c r="F6" s="113"/>
      <c r="G6" s="114"/>
      <c r="H6" s="111"/>
      <c r="I6" s="112"/>
      <c r="J6" s="111"/>
      <c r="K6" s="115"/>
      <c r="L6" s="111"/>
      <c r="M6" s="112"/>
      <c r="N6" s="111"/>
      <c r="O6" s="111"/>
      <c r="P6" s="111"/>
      <c r="Q6" s="112"/>
      <c r="R6" s="111"/>
      <c r="S6" s="113"/>
      <c r="T6" s="113"/>
      <c r="U6" s="113"/>
      <c r="V6" s="116" t="s">
        <v>31</v>
      </c>
      <c r="W6" s="116"/>
      <c r="X6" s="116"/>
      <c r="Y6" s="116"/>
      <c r="Z6" s="116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7"/>
      <c r="AM6" s="113"/>
      <c r="AN6" s="113"/>
      <c r="AO6" s="111"/>
      <c r="AP6" s="111"/>
      <c r="AQ6" s="113"/>
      <c r="AR6" s="113"/>
      <c r="AS6" s="113"/>
      <c r="AT6" s="20"/>
    </row>
    <row r="7" spans="1:46" ht="17.25" customHeight="1" thickBot="1">
      <c r="A7" s="109"/>
      <c r="B7" s="109"/>
      <c r="C7" s="110"/>
      <c r="D7" s="108"/>
      <c r="E7" s="118"/>
      <c r="F7" s="108"/>
      <c r="G7" s="119"/>
      <c r="H7" s="120"/>
      <c r="I7" s="121"/>
      <c r="J7" s="120"/>
      <c r="K7" s="115"/>
      <c r="L7" s="111"/>
      <c r="M7" s="112"/>
      <c r="N7" s="111"/>
      <c r="O7" s="111"/>
      <c r="P7" s="111"/>
      <c r="Q7" s="121"/>
      <c r="R7" s="111"/>
      <c r="S7" s="111"/>
      <c r="T7" s="111"/>
      <c r="U7" s="120"/>
      <c r="V7" s="111"/>
      <c r="W7" s="185"/>
      <c r="X7" s="185"/>
      <c r="Y7" s="111"/>
      <c r="Z7" s="120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2"/>
      <c r="AM7" s="111"/>
      <c r="AN7" s="111"/>
      <c r="AO7" s="111"/>
      <c r="AP7" s="111"/>
      <c r="AQ7" s="111"/>
      <c r="AR7" s="182" t="s">
        <v>2</v>
      </c>
      <c r="AS7" s="182"/>
      <c r="AT7" s="18"/>
    </row>
    <row r="8" spans="1:46" ht="15.75" customHeight="1" thickBot="1">
      <c r="A8" s="186" t="s">
        <v>38</v>
      </c>
      <c r="B8" s="166" t="s">
        <v>3</v>
      </c>
      <c r="C8" s="167"/>
      <c r="D8" s="167"/>
      <c r="E8" s="168"/>
      <c r="F8" s="172" t="s">
        <v>4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4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</row>
    <row r="9" spans="1:46" ht="37.5" customHeight="1" thickBot="1">
      <c r="A9" s="187"/>
      <c r="B9" s="169"/>
      <c r="C9" s="170"/>
      <c r="D9" s="170"/>
      <c r="E9" s="171"/>
      <c r="F9" s="175" t="s">
        <v>39</v>
      </c>
      <c r="G9" s="176"/>
      <c r="H9" s="176"/>
      <c r="I9" s="177"/>
      <c r="J9" s="193" t="s">
        <v>28</v>
      </c>
      <c r="K9" s="194"/>
      <c r="L9" s="194"/>
      <c r="M9" s="195"/>
      <c r="N9" s="175" t="s">
        <v>5</v>
      </c>
      <c r="O9" s="176"/>
      <c r="P9" s="176"/>
      <c r="Q9" s="177"/>
      <c r="R9" s="175" t="s">
        <v>6</v>
      </c>
      <c r="S9" s="176"/>
      <c r="T9" s="176"/>
      <c r="U9" s="177"/>
      <c r="V9" s="175" t="s">
        <v>7</v>
      </c>
      <c r="W9" s="176"/>
      <c r="X9" s="176"/>
      <c r="Y9" s="177"/>
      <c r="Z9" s="178" t="s">
        <v>38</v>
      </c>
      <c r="AA9" s="175" t="s">
        <v>8</v>
      </c>
      <c r="AB9" s="176"/>
      <c r="AC9" s="176"/>
      <c r="AD9" s="177"/>
      <c r="AE9" s="175" t="s">
        <v>9</v>
      </c>
      <c r="AF9" s="176"/>
      <c r="AG9" s="176"/>
      <c r="AH9" s="177"/>
      <c r="AI9" s="191" t="s">
        <v>10</v>
      </c>
      <c r="AJ9" s="176"/>
      <c r="AK9" s="176"/>
      <c r="AL9" s="192"/>
      <c r="AM9" s="175" t="s">
        <v>11</v>
      </c>
      <c r="AN9" s="176"/>
      <c r="AO9" s="176"/>
      <c r="AP9" s="177"/>
      <c r="AQ9" s="188" t="s">
        <v>12</v>
      </c>
      <c r="AR9" s="189"/>
      <c r="AS9" s="189"/>
      <c r="AT9" s="190"/>
    </row>
    <row r="10" spans="1:47" s="9" customFormat="1" ht="113.25" customHeight="1" thickBot="1">
      <c r="A10" s="187"/>
      <c r="B10" s="35" t="s">
        <v>46</v>
      </c>
      <c r="C10" s="36" t="s">
        <v>47</v>
      </c>
      <c r="D10" s="37" t="s">
        <v>13</v>
      </c>
      <c r="E10" s="38" t="s">
        <v>14</v>
      </c>
      <c r="F10" s="35" t="s">
        <v>46</v>
      </c>
      <c r="G10" s="36" t="s">
        <v>47</v>
      </c>
      <c r="H10" s="127" t="s">
        <v>13</v>
      </c>
      <c r="I10" s="38" t="s">
        <v>14</v>
      </c>
      <c r="J10" s="35" t="s">
        <v>46</v>
      </c>
      <c r="K10" s="36" t="s">
        <v>47</v>
      </c>
      <c r="L10" s="37" t="s">
        <v>13</v>
      </c>
      <c r="M10" s="38" t="s">
        <v>14</v>
      </c>
      <c r="N10" s="35" t="s">
        <v>46</v>
      </c>
      <c r="O10" s="36" t="s">
        <v>47</v>
      </c>
      <c r="P10" s="128" t="s">
        <v>13</v>
      </c>
      <c r="Q10" s="129" t="s">
        <v>14</v>
      </c>
      <c r="R10" s="35" t="s">
        <v>46</v>
      </c>
      <c r="S10" s="36" t="s">
        <v>47</v>
      </c>
      <c r="T10" s="155" t="s">
        <v>13</v>
      </c>
      <c r="U10" s="39" t="s">
        <v>14</v>
      </c>
      <c r="V10" s="35" t="s">
        <v>46</v>
      </c>
      <c r="W10" s="36" t="s">
        <v>47</v>
      </c>
      <c r="X10" s="130" t="s">
        <v>13</v>
      </c>
      <c r="Y10" s="39" t="s">
        <v>14</v>
      </c>
      <c r="Z10" s="179"/>
      <c r="AA10" s="35" t="s">
        <v>46</v>
      </c>
      <c r="AB10" s="36" t="s">
        <v>47</v>
      </c>
      <c r="AC10" s="40" t="s">
        <v>13</v>
      </c>
      <c r="AD10" s="39" t="s">
        <v>14</v>
      </c>
      <c r="AE10" s="35" t="s">
        <v>46</v>
      </c>
      <c r="AF10" s="36" t="s">
        <v>47</v>
      </c>
      <c r="AG10" s="131" t="s">
        <v>13</v>
      </c>
      <c r="AH10" s="39" t="s">
        <v>14</v>
      </c>
      <c r="AI10" s="35" t="s">
        <v>46</v>
      </c>
      <c r="AJ10" s="36" t="s">
        <v>47</v>
      </c>
      <c r="AK10" s="40" t="s">
        <v>13</v>
      </c>
      <c r="AL10" s="41" t="s">
        <v>14</v>
      </c>
      <c r="AM10" s="35" t="s">
        <v>46</v>
      </c>
      <c r="AN10" s="36" t="s">
        <v>47</v>
      </c>
      <c r="AO10" s="42" t="s">
        <v>13</v>
      </c>
      <c r="AP10" s="39" t="s">
        <v>14</v>
      </c>
      <c r="AQ10" s="35" t="s">
        <v>46</v>
      </c>
      <c r="AR10" s="36" t="s">
        <v>47</v>
      </c>
      <c r="AS10" s="132" t="s">
        <v>13</v>
      </c>
      <c r="AT10" s="133" t="s">
        <v>14</v>
      </c>
      <c r="AU10" s="34"/>
    </row>
    <row r="11" spans="1:46" s="8" customFormat="1" ht="23.25" customHeight="1">
      <c r="A11" s="43" t="s">
        <v>15</v>
      </c>
      <c r="B11" s="44">
        <f>B12+B13+B14+B15+B16+B17+B18+B19+B20+B21</f>
        <v>6735.5</v>
      </c>
      <c r="C11" s="45">
        <f>C12+C13+C14+C15+C16+C17+C18+C19+C20+C21</f>
        <v>8508.199999999999</v>
      </c>
      <c r="D11" s="46">
        <f>C11/B11</f>
        <v>1.2631875881523271</v>
      </c>
      <c r="E11" s="47">
        <f>C11-B11</f>
        <v>1772.699999999999</v>
      </c>
      <c r="F11" s="44">
        <f>F12+F13+F14+F15+F16+F17+F18+F19+F20+F21</f>
        <v>4024.9</v>
      </c>
      <c r="G11" s="48">
        <f>G12+G13+G14+G15+G16+G17+G18+G19+G20+G21</f>
        <v>4093.1000000000004</v>
      </c>
      <c r="H11" s="123">
        <f>G11/F11</f>
        <v>1.0169445203607543</v>
      </c>
      <c r="I11" s="47">
        <f>G11-F11</f>
        <v>68.20000000000027</v>
      </c>
      <c r="J11" s="44">
        <f>N11+R11+V11+AA11+AE11+AI11+AM11+AQ11</f>
        <v>2710.6</v>
      </c>
      <c r="K11" s="48">
        <f>K12+K15+K16+K18+K19+K20+K21+K13</f>
        <v>4415.1</v>
      </c>
      <c r="L11" s="123">
        <f>K11/J11</f>
        <v>1.628827565852579</v>
      </c>
      <c r="M11" s="47">
        <f>K11-J11</f>
        <v>1704.5000000000005</v>
      </c>
      <c r="N11" s="44">
        <f>N12+N13+N14+N15+N16+N17+N18+N19+N20+N21</f>
        <v>690</v>
      </c>
      <c r="O11" s="135">
        <f>O12+O15+O16+O18+O19+O20+O21+O13</f>
        <v>692.6000000000001</v>
      </c>
      <c r="P11" s="136">
        <f>O11/N11</f>
        <v>1.003768115942029</v>
      </c>
      <c r="Q11" s="137">
        <f>O11-N11</f>
        <v>2.6000000000001364</v>
      </c>
      <c r="R11" s="44">
        <f>R12+R13+R14+R15+R16+R17+R18+R19+R20+R21</f>
        <v>415.6</v>
      </c>
      <c r="S11" s="135">
        <f>S12+S15+S16+S18+S19+S20+S21+S13</f>
        <v>443.7</v>
      </c>
      <c r="T11" s="46">
        <f>S11/R11</f>
        <v>1.0676130895091434</v>
      </c>
      <c r="U11" s="47">
        <f>S11-R11</f>
        <v>28.099999999999966</v>
      </c>
      <c r="V11" s="49">
        <f>V12+V13+V14+V15+V16+V17+V18+V19+V20+V21</f>
        <v>95</v>
      </c>
      <c r="W11" s="50">
        <f>W12+W15+W16+W18+W19+W20+W21+W13</f>
        <v>180.29999999999998</v>
      </c>
      <c r="X11" s="138">
        <f>W11/V11</f>
        <v>1.897894736842105</v>
      </c>
      <c r="Y11" s="52">
        <f>W11-V11</f>
        <v>85.29999999999998</v>
      </c>
      <c r="Z11" s="53" t="s">
        <v>15</v>
      </c>
      <c r="AA11" s="49">
        <f>AA12+AA13+AA14+AA15+AA16+AA17+AA18+AA19+AA20+AA21</f>
        <v>160</v>
      </c>
      <c r="AB11" s="50">
        <f>AB12+AB15+AB16+AB18+AB19+AB20+AB21+AB13</f>
        <v>132.1</v>
      </c>
      <c r="AC11" s="51">
        <f>AB11/AA11</f>
        <v>0.8256249999999999</v>
      </c>
      <c r="AD11" s="52">
        <f>AB11-AA11</f>
        <v>-27.900000000000006</v>
      </c>
      <c r="AE11" s="49">
        <f>AE12+AE13+AE14+AE15+AE16+AE17+AE18+AE19+AE20+AE21</f>
        <v>570</v>
      </c>
      <c r="AF11" s="50">
        <f>AF12+AF15+AF16+AF18+AF19+AF20+AF21+AF13</f>
        <v>1079.2</v>
      </c>
      <c r="AG11" s="51">
        <f>AF11/AE11</f>
        <v>1.8933333333333333</v>
      </c>
      <c r="AH11" s="52">
        <f>AF11-AE11</f>
        <v>509.20000000000005</v>
      </c>
      <c r="AI11" s="50">
        <f>AI12+AI13+AI14+AI15+AI16+AI17+AI18+AI19+AI20+AI21</f>
        <v>96</v>
      </c>
      <c r="AJ11" s="50">
        <f>AJ12+AJ15+AJ16+AJ18+AJ19+AJ20+AJ21+AJ13</f>
        <v>131.5</v>
      </c>
      <c r="AK11" s="51">
        <f>AJ11/AI11</f>
        <v>1.3697916666666667</v>
      </c>
      <c r="AL11" s="54">
        <f>AJ11-AI11</f>
        <v>35.5</v>
      </c>
      <c r="AM11" s="49">
        <f>AM12+AM13+AM14+AM15+AM16+AM17+AM18+AM19+AM20+AM21</f>
        <v>365</v>
      </c>
      <c r="AN11" s="50">
        <f>AN12+AN15+AN16+AN18+AN19+AN20+AN21+AN13</f>
        <v>1217.7</v>
      </c>
      <c r="AO11" s="55">
        <f>AN11/AM11</f>
        <v>3.336164383561644</v>
      </c>
      <c r="AP11" s="52">
        <f>AN11-AM11</f>
        <v>852.7</v>
      </c>
      <c r="AQ11" s="49">
        <f>AQ12+AQ13+AQ14+AQ15+AQ16+AQ17+AQ18+AQ19+AQ20+AQ21</f>
        <v>319</v>
      </c>
      <c r="AR11" s="50">
        <f>AR12+AR15+AR16+AR18+AR19+AR20+AR21+AR13</f>
        <v>538</v>
      </c>
      <c r="AS11" s="139">
        <f>AR11/AQ11</f>
        <v>1.6865203761755485</v>
      </c>
      <c r="AT11" s="134">
        <f>AR11-AQ11</f>
        <v>219</v>
      </c>
    </row>
    <row r="12" spans="1:46" ht="33.75" customHeight="1">
      <c r="A12" s="56" t="s">
        <v>16</v>
      </c>
      <c r="B12" s="57">
        <f>F12+J12</f>
        <v>2117.9</v>
      </c>
      <c r="C12" s="58">
        <f>G12+K12</f>
        <v>2240.6</v>
      </c>
      <c r="D12" s="62">
        <f aca="true" t="shared" si="0" ref="D12:D19">C12/B12</f>
        <v>1.0579347466830349</v>
      </c>
      <c r="E12" s="63">
        <f aca="true" t="shared" si="1" ref="E12:E20">C12-B12</f>
        <v>122.69999999999982</v>
      </c>
      <c r="F12" s="61">
        <v>1324.9</v>
      </c>
      <c r="G12" s="159">
        <v>1475.2</v>
      </c>
      <c r="H12" s="62">
        <f aca="true" t="shared" si="2" ref="H12:H17">G12/F12</f>
        <v>1.1134425239640726</v>
      </c>
      <c r="I12" s="63">
        <f aca="true" t="shared" si="3" ref="I12:I20">G12-F12</f>
        <v>150.29999999999995</v>
      </c>
      <c r="J12" s="61">
        <f>N12+R12+V12+AA12+AE12+AI12+AM12+AQ12</f>
        <v>793</v>
      </c>
      <c r="K12" s="58">
        <f>O12+S12+W12+AB12+AF12+AJ12+AN12+AR12</f>
        <v>765.3999999999999</v>
      </c>
      <c r="L12" s="62">
        <f aca="true" t="shared" si="4" ref="L12:L19">K12/J12</f>
        <v>0.9651954602774273</v>
      </c>
      <c r="M12" s="63">
        <f aca="true" t="shared" si="5" ref="M12:M20">K12-J12</f>
        <v>-27.600000000000136</v>
      </c>
      <c r="N12" s="57">
        <v>240</v>
      </c>
      <c r="O12" s="154">
        <v>247.7</v>
      </c>
      <c r="P12" s="64">
        <f>O12/N12</f>
        <v>1.0320833333333332</v>
      </c>
      <c r="Q12" s="65">
        <f>O12-N12</f>
        <v>7.699999999999989</v>
      </c>
      <c r="R12" s="140">
        <v>200</v>
      </c>
      <c r="S12" s="141">
        <v>206.7</v>
      </c>
      <c r="T12" s="62">
        <f aca="true" t="shared" si="6" ref="T12:T19">S12/R12</f>
        <v>1.0334999999999999</v>
      </c>
      <c r="U12" s="63">
        <f aca="true" t="shared" si="7" ref="U12:U20">S12-R12</f>
        <v>6.699999999999989</v>
      </c>
      <c r="V12" s="61">
        <v>5</v>
      </c>
      <c r="W12" s="58">
        <v>14.7</v>
      </c>
      <c r="X12" s="59">
        <f>W12/V12</f>
        <v>2.94</v>
      </c>
      <c r="Y12" s="60">
        <f>W12-V12</f>
        <v>9.7</v>
      </c>
      <c r="Z12" s="66" t="s">
        <v>16</v>
      </c>
      <c r="AA12" s="61">
        <v>9</v>
      </c>
      <c r="AB12" s="58">
        <v>20</v>
      </c>
      <c r="AC12" s="59">
        <f>AB12/AA12</f>
        <v>2.2222222222222223</v>
      </c>
      <c r="AD12" s="60">
        <f>AB12-AA12</f>
        <v>11</v>
      </c>
      <c r="AE12" s="61">
        <v>160</v>
      </c>
      <c r="AF12" s="58">
        <v>104.8</v>
      </c>
      <c r="AG12" s="59">
        <f>AF12/AE12</f>
        <v>0.655</v>
      </c>
      <c r="AH12" s="60">
        <f>AF12-AE12</f>
        <v>-55.2</v>
      </c>
      <c r="AI12" s="67">
        <v>24</v>
      </c>
      <c r="AJ12" s="58">
        <v>12.3</v>
      </c>
      <c r="AK12" s="59">
        <f>AJ12/AI12</f>
        <v>0.5125000000000001</v>
      </c>
      <c r="AL12" s="68">
        <f>AJ12-AI12</f>
        <v>-11.7</v>
      </c>
      <c r="AM12" s="61">
        <v>130</v>
      </c>
      <c r="AN12" s="58">
        <v>120.9</v>
      </c>
      <c r="AO12" s="69">
        <f>AN12/AM12</f>
        <v>0.93</v>
      </c>
      <c r="AP12" s="60">
        <f>AN12-AM12</f>
        <v>-9.099999999999994</v>
      </c>
      <c r="AQ12" s="61">
        <v>25</v>
      </c>
      <c r="AR12" s="58">
        <v>38.3</v>
      </c>
      <c r="AS12" s="142">
        <f>AR12/AQ12</f>
        <v>1.5319999999999998</v>
      </c>
      <c r="AT12" s="70">
        <f>AR12-AQ12</f>
        <v>13.299999999999997</v>
      </c>
    </row>
    <row r="13" spans="1:46" ht="17.25" customHeight="1">
      <c r="A13" s="56" t="s">
        <v>41</v>
      </c>
      <c r="B13" s="57">
        <f aca="true" t="shared" si="8" ref="B13:B19">F13+J13</f>
        <v>1350.6</v>
      </c>
      <c r="C13" s="58">
        <f aca="true" t="shared" si="9" ref="C13:C20">G13+K13</f>
        <v>1351.1</v>
      </c>
      <c r="D13" s="62">
        <f t="shared" si="0"/>
        <v>1.000370205834444</v>
      </c>
      <c r="E13" s="63">
        <f t="shared" si="1"/>
        <v>0.5</v>
      </c>
      <c r="F13" s="61">
        <v>1100</v>
      </c>
      <c r="G13" s="159">
        <v>1117.6</v>
      </c>
      <c r="H13" s="62">
        <f t="shared" si="2"/>
        <v>1.016</v>
      </c>
      <c r="I13" s="63">
        <f t="shared" si="3"/>
        <v>17.59999999999991</v>
      </c>
      <c r="J13" s="61">
        <f aca="true" t="shared" si="10" ref="J13:J19">N13+R13+V13+AA13+AE13+AI13+AM13+AQ13</f>
        <v>250.6</v>
      </c>
      <c r="K13" s="58">
        <f aca="true" t="shared" si="11" ref="K13:K20">O13+S13+W13+AB13+AF13+AJ13+AN13+AR13</f>
        <v>233.5</v>
      </c>
      <c r="L13" s="62">
        <f t="shared" si="4"/>
        <v>0.9317637669592977</v>
      </c>
      <c r="M13" s="63">
        <f t="shared" si="5"/>
        <v>-17.099999999999994</v>
      </c>
      <c r="N13" s="57">
        <v>110</v>
      </c>
      <c r="O13" s="154">
        <v>103.2</v>
      </c>
      <c r="P13" s="64">
        <f>O13/N13</f>
        <v>0.9381818181818182</v>
      </c>
      <c r="Q13" s="65">
        <f>O13-N13</f>
        <v>-6.799999999999997</v>
      </c>
      <c r="R13" s="140">
        <v>140.6</v>
      </c>
      <c r="S13" s="141">
        <v>130.3</v>
      </c>
      <c r="T13" s="62">
        <f t="shared" si="6"/>
        <v>0.92674253200569</v>
      </c>
      <c r="U13" s="63">
        <f t="shared" si="7"/>
        <v>-10.299999999999983</v>
      </c>
      <c r="V13" s="61"/>
      <c r="W13" s="58"/>
      <c r="X13" s="59"/>
      <c r="Y13" s="60"/>
      <c r="Z13" s="66" t="s">
        <v>41</v>
      </c>
      <c r="AA13" s="61"/>
      <c r="AB13" s="58"/>
      <c r="AC13" s="59"/>
      <c r="AD13" s="60"/>
      <c r="AE13" s="61"/>
      <c r="AF13" s="58"/>
      <c r="AG13" s="59"/>
      <c r="AH13" s="60"/>
      <c r="AI13" s="67"/>
      <c r="AJ13" s="58"/>
      <c r="AK13" s="59"/>
      <c r="AL13" s="68"/>
      <c r="AM13" s="61"/>
      <c r="AN13" s="58"/>
      <c r="AO13" s="69"/>
      <c r="AP13" s="60"/>
      <c r="AQ13" s="61"/>
      <c r="AR13" s="58"/>
      <c r="AS13" s="142"/>
      <c r="AT13" s="70"/>
    </row>
    <row r="14" spans="1:46" ht="56.25" customHeight="1">
      <c r="A14" s="56" t="s">
        <v>42</v>
      </c>
      <c r="B14" s="57">
        <f t="shared" si="8"/>
        <v>270</v>
      </c>
      <c r="C14" s="58">
        <f t="shared" si="9"/>
        <v>277</v>
      </c>
      <c r="D14" s="62">
        <f t="shared" si="0"/>
        <v>1.025925925925926</v>
      </c>
      <c r="E14" s="63">
        <f t="shared" si="1"/>
        <v>7</v>
      </c>
      <c r="F14" s="61">
        <v>270</v>
      </c>
      <c r="G14" s="159">
        <v>277</v>
      </c>
      <c r="H14" s="62">
        <f t="shared" si="2"/>
        <v>1.025925925925926</v>
      </c>
      <c r="I14" s="63">
        <f t="shared" si="3"/>
        <v>7</v>
      </c>
      <c r="J14" s="61"/>
      <c r="K14" s="58"/>
      <c r="L14" s="62"/>
      <c r="M14" s="63"/>
      <c r="N14" s="57"/>
      <c r="O14" s="154"/>
      <c r="P14" s="64"/>
      <c r="Q14" s="65"/>
      <c r="R14" s="140"/>
      <c r="S14" s="141"/>
      <c r="T14" s="62"/>
      <c r="U14" s="63"/>
      <c r="V14" s="61"/>
      <c r="W14" s="58"/>
      <c r="X14" s="59"/>
      <c r="Y14" s="60"/>
      <c r="Z14" s="56" t="s">
        <v>42</v>
      </c>
      <c r="AA14" s="61"/>
      <c r="AB14" s="58"/>
      <c r="AC14" s="59"/>
      <c r="AD14" s="60"/>
      <c r="AE14" s="61"/>
      <c r="AF14" s="58"/>
      <c r="AG14" s="59"/>
      <c r="AH14" s="60"/>
      <c r="AI14" s="67"/>
      <c r="AJ14" s="58"/>
      <c r="AK14" s="59"/>
      <c r="AL14" s="68"/>
      <c r="AM14" s="61"/>
      <c r="AN14" s="58"/>
      <c r="AO14" s="69"/>
      <c r="AP14" s="60"/>
      <c r="AQ14" s="61"/>
      <c r="AR14" s="58"/>
      <c r="AS14" s="142"/>
      <c r="AT14" s="70"/>
    </row>
    <row r="15" spans="1:46" ht="56.25" customHeight="1">
      <c r="A15" s="56" t="s">
        <v>17</v>
      </c>
      <c r="B15" s="57">
        <f t="shared" si="8"/>
        <v>1300</v>
      </c>
      <c r="C15" s="58">
        <f t="shared" si="9"/>
        <v>1171.8</v>
      </c>
      <c r="D15" s="62">
        <f t="shared" si="0"/>
        <v>0.9013846153846153</v>
      </c>
      <c r="E15" s="63">
        <f t="shared" si="1"/>
        <v>-128.20000000000005</v>
      </c>
      <c r="F15" s="61">
        <v>1300</v>
      </c>
      <c r="G15" s="159">
        <v>1171.8</v>
      </c>
      <c r="H15" s="62">
        <f t="shared" si="2"/>
        <v>0.9013846153846153</v>
      </c>
      <c r="I15" s="63">
        <f t="shared" si="3"/>
        <v>-128.20000000000005</v>
      </c>
      <c r="J15" s="61"/>
      <c r="K15" s="58"/>
      <c r="L15" s="62"/>
      <c r="M15" s="63"/>
      <c r="N15" s="57"/>
      <c r="O15" s="154"/>
      <c r="P15" s="64"/>
      <c r="Q15" s="65"/>
      <c r="R15" s="140"/>
      <c r="S15" s="141"/>
      <c r="T15" s="62"/>
      <c r="U15" s="63"/>
      <c r="V15" s="61"/>
      <c r="W15" s="58"/>
      <c r="X15" s="59"/>
      <c r="Y15" s="60"/>
      <c r="Z15" s="66" t="s">
        <v>17</v>
      </c>
      <c r="AA15" s="61"/>
      <c r="AB15" s="58"/>
      <c r="AC15" s="59"/>
      <c r="AD15" s="60"/>
      <c r="AE15" s="61"/>
      <c r="AF15" s="58"/>
      <c r="AG15" s="59"/>
      <c r="AH15" s="60"/>
      <c r="AI15" s="67"/>
      <c r="AJ15" s="58"/>
      <c r="AK15" s="59"/>
      <c r="AL15" s="68"/>
      <c r="AM15" s="61"/>
      <c r="AN15" s="58"/>
      <c r="AO15" s="69"/>
      <c r="AP15" s="60"/>
      <c r="AQ15" s="61"/>
      <c r="AR15" s="58"/>
      <c r="AS15" s="142"/>
      <c r="AT15" s="70"/>
    </row>
    <row r="16" spans="1:46" ht="21" customHeight="1">
      <c r="A16" s="56" t="s">
        <v>18</v>
      </c>
      <c r="B16" s="57"/>
      <c r="C16" s="58">
        <f t="shared" si="9"/>
        <v>5.8999999999999995</v>
      </c>
      <c r="D16" s="62"/>
      <c r="E16" s="63">
        <f t="shared" si="1"/>
        <v>5.8999999999999995</v>
      </c>
      <c r="F16" s="61"/>
      <c r="G16" s="159">
        <v>4.1</v>
      </c>
      <c r="H16" s="62"/>
      <c r="I16" s="63">
        <f t="shared" si="3"/>
        <v>4.1</v>
      </c>
      <c r="J16" s="61"/>
      <c r="K16" s="58">
        <f t="shared" si="11"/>
        <v>1.8</v>
      </c>
      <c r="L16" s="62"/>
      <c r="M16" s="63">
        <f t="shared" si="5"/>
        <v>1.8</v>
      </c>
      <c r="N16" s="57"/>
      <c r="O16" s="141"/>
      <c r="P16" s="64"/>
      <c r="Q16" s="65"/>
      <c r="R16" s="57"/>
      <c r="S16" s="141"/>
      <c r="T16" s="62"/>
      <c r="U16" s="63"/>
      <c r="V16" s="61"/>
      <c r="W16" s="58"/>
      <c r="X16" s="59"/>
      <c r="Y16" s="60"/>
      <c r="Z16" s="66" t="s">
        <v>43</v>
      </c>
      <c r="AA16" s="61"/>
      <c r="AB16" s="58"/>
      <c r="AC16" s="59"/>
      <c r="AD16" s="60"/>
      <c r="AE16" s="61"/>
      <c r="AF16" s="58"/>
      <c r="AG16" s="59"/>
      <c r="AH16" s="60"/>
      <c r="AI16" s="67"/>
      <c r="AJ16" s="58">
        <v>1.8</v>
      </c>
      <c r="AK16" s="59"/>
      <c r="AL16" s="68">
        <f>AJ16-AI16</f>
        <v>1.8</v>
      </c>
      <c r="AM16" s="61"/>
      <c r="AN16" s="58"/>
      <c r="AO16" s="69"/>
      <c r="AP16" s="60"/>
      <c r="AQ16" s="61"/>
      <c r="AR16" s="58"/>
      <c r="AS16" s="142"/>
      <c r="AT16" s="70"/>
    </row>
    <row r="17" spans="1:46" ht="57" customHeight="1">
      <c r="A17" s="56" t="s">
        <v>40</v>
      </c>
      <c r="B17" s="57">
        <f t="shared" si="8"/>
        <v>30</v>
      </c>
      <c r="C17" s="58">
        <f t="shared" si="9"/>
        <v>31</v>
      </c>
      <c r="D17" s="62">
        <f t="shared" si="0"/>
        <v>1.0333333333333334</v>
      </c>
      <c r="E17" s="63">
        <f t="shared" si="1"/>
        <v>1</v>
      </c>
      <c r="F17" s="61">
        <v>30</v>
      </c>
      <c r="G17" s="159">
        <v>31</v>
      </c>
      <c r="H17" s="62">
        <f t="shared" si="2"/>
        <v>1.0333333333333334</v>
      </c>
      <c r="I17" s="63">
        <f t="shared" si="3"/>
        <v>1</v>
      </c>
      <c r="J17" s="61"/>
      <c r="K17" s="58"/>
      <c r="L17" s="62"/>
      <c r="M17" s="63"/>
      <c r="N17" s="57"/>
      <c r="O17" s="141"/>
      <c r="P17" s="64"/>
      <c r="Q17" s="65"/>
      <c r="R17" s="57"/>
      <c r="S17" s="141"/>
      <c r="T17" s="62"/>
      <c r="U17" s="63"/>
      <c r="V17" s="61"/>
      <c r="W17" s="58"/>
      <c r="X17" s="59"/>
      <c r="Y17" s="60"/>
      <c r="Z17" s="56" t="s">
        <v>40</v>
      </c>
      <c r="AA17" s="61"/>
      <c r="AB17" s="58"/>
      <c r="AC17" s="59"/>
      <c r="AD17" s="60"/>
      <c r="AE17" s="61"/>
      <c r="AF17" s="58"/>
      <c r="AG17" s="59"/>
      <c r="AH17" s="60"/>
      <c r="AI17" s="67"/>
      <c r="AJ17" s="58"/>
      <c r="AK17" s="59"/>
      <c r="AL17" s="68"/>
      <c r="AM17" s="61"/>
      <c r="AN17" s="58"/>
      <c r="AO17" s="69"/>
      <c r="AP17" s="60"/>
      <c r="AQ17" s="61"/>
      <c r="AR17" s="58"/>
      <c r="AS17" s="142"/>
      <c r="AT17" s="70"/>
    </row>
    <row r="18" spans="1:46" ht="35.25" customHeight="1">
      <c r="A18" s="56" t="s">
        <v>30</v>
      </c>
      <c r="B18" s="57">
        <f t="shared" si="8"/>
        <v>59</v>
      </c>
      <c r="C18" s="58">
        <f t="shared" si="9"/>
        <v>111.5</v>
      </c>
      <c r="D18" s="62">
        <f t="shared" si="0"/>
        <v>1.8898305084745763</v>
      </c>
      <c r="E18" s="63">
        <f t="shared" si="1"/>
        <v>52.5</v>
      </c>
      <c r="F18" s="61"/>
      <c r="G18" s="159"/>
      <c r="H18" s="62"/>
      <c r="I18" s="63"/>
      <c r="J18" s="61">
        <f t="shared" si="10"/>
        <v>59</v>
      </c>
      <c r="K18" s="58">
        <f t="shared" si="11"/>
        <v>111.5</v>
      </c>
      <c r="L18" s="62">
        <f t="shared" si="4"/>
        <v>1.8898305084745763</v>
      </c>
      <c r="M18" s="63">
        <f t="shared" si="5"/>
        <v>52.5</v>
      </c>
      <c r="N18" s="57">
        <v>20</v>
      </c>
      <c r="O18" s="141">
        <v>21</v>
      </c>
      <c r="P18" s="64">
        <f>O18/N18</f>
        <v>1.05</v>
      </c>
      <c r="Q18" s="65">
        <f>O18-N18</f>
        <v>1</v>
      </c>
      <c r="R18" s="57">
        <v>5</v>
      </c>
      <c r="S18" s="141">
        <v>14.5</v>
      </c>
      <c r="T18" s="62">
        <f t="shared" si="6"/>
        <v>2.9</v>
      </c>
      <c r="U18" s="63">
        <f t="shared" si="7"/>
        <v>9.5</v>
      </c>
      <c r="V18" s="61">
        <v>5</v>
      </c>
      <c r="W18" s="58">
        <v>19.9</v>
      </c>
      <c r="X18" s="59">
        <f>W18/V18</f>
        <v>3.9799999999999995</v>
      </c>
      <c r="Y18" s="60">
        <f>W18-V18</f>
        <v>14.899999999999999</v>
      </c>
      <c r="Z18" s="66" t="s">
        <v>44</v>
      </c>
      <c r="AA18" s="61">
        <v>1</v>
      </c>
      <c r="AB18" s="58">
        <v>5.8</v>
      </c>
      <c r="AC18" s="59">
        <f>AB18/AA18</f>
        <v>5.8</v>
      </c>
      <c r="AD18" s="60">
        <f>AB18-AA18</f>
        <v>4.8</v>
      </c>
      <c r="AE18" s="61">
        <v>10</v>
      </c>
      <c r="AF18" s="58">
        <v>16.9</v>
      </c>
      <c r="AG18" s="59">
        <f>AF18/AE18</f>
        <v>1.69</v>
      </c>
      <c r="AH18" s="60">
        <f>AF18-AE18</f>
        <v>6.899999999999999</v>
      </c>
      <c r="AI18" s="67">
        <v>4</v>
      </c>
      <c r="AJ18" s="58">
        <v>4.9</v>
      </c>
      <c r="AK18" s="59">
        <f>AJ18/AI18</f>
        <v>1.225</v>
      </c>
      <c r="AL18" s="68">
        <f>AJ18-AI18</f>
        <v>0.9000000000000004</v>
      </c>
      <c r="AM18" s="61">
        <v>5</v>
      </c>
      <c r="AN18" s="58">
        <v>9.1</v>
      </c>
      <c r="AO18" s="69">
        <f>AN18/AM18</f>
        <v>1.8199999999999998</v>
      </c>
      <c r="AP18" s="60">
        <f>AN18-AM18</f>
        <v>4.1</v>
      </c>
      <c r="AQ18" s="61">
        <v>9</v>
      </c>
      <c r="AR18" s="58">
        <v>19.4</v>
      </c>
      <c r="AS18" s="142">
        <f>AR18/AQ18</f>
        <v>2.1555555555555554</v>
      </c>
      <c r="AT18" s="70">
        <f>AR18-AQ18</f>
        <v>10.399999999999999</v>
      </c>
    </row>
    <row r="19" spans="1:46" ht="17.25" customHeight="1">
      <c r="A19" s="56" t="s">
        <v>19</v>
      </c>
      <c r="B19" s="57">
        <f t="shared" si="8"/>
        <v>1608</v>
      </c>
      <c r="C19" s="58">
        <f t="shared" si="9"/>
        <v>3299.9000000000005</v>
      </c>
      <c r="D19" s="62">
        <f t="shared" si="0"/>
        <v>2.0521766169154234</v>
      </c>
      <c r="E19" s="63">
        <f t="shared" si="1"/>
        <v>1691.9000000000005</v>
      </c>
      <c r="F19" s="61"/>
      <c r="G19" s="159"/>
      <c r="H19" s="62"/>
      <c r="I19" s="63"/>
      <c r="J19" s="61">
        <f t="shared" si="10"/>
        <v>1608</v>
      </c>
      <c r="K19" s="58">
        <f t="shared" si="11"/>
        <v>3299.9000000000005</v>
      </c>
      <c r="L19" s="62">
        <f t="shared" si="4"/>
        <v>2.0521766169154234</v>
      </c>
      <c r="M19" s="63">
        <f t="shared" si="5"/>
        <v>1691.9000000000005</v>
      </c>
      <c r="N19" s="57">
        <v>320</v>
      </c>
      <c r="O19" s="141">
        <v>320.5</v>
      </c>
      <c r="P19" s="64">
        <f>O19/N19</f>
        <v>1.0015625</v>
      </c>
      <c r="Q19" s="65">
        <f>O19-N19</f>
        <v>0.5</v>
      </c>
      <c r="R19" s="57">
        <v>70</v>
      </c>
      <c r="S19" s="141">
        <v>91</v>
      </c>
      <c r="T19" s="62">
        <f t="shared" si="6"/>
        <v>1.3</v>
      </c>
      <c r="U19" s="63">
        <f t="shared" si="7"/>
        <v>21</v>
      </c>
      <c r="V19" s="61">
        <v>85</v>
      </c>
      <c r="W19" s="58">
        <v>145.7</v>
      </c>
      <c r="X19" s="59">
        <f>W19/V19</f>
        <v>1.7141176470588233</v>
      </c>
      <c r="Y19" s="60">
        <f>W19-V19</f>
        <v>60.69999999999999</v>
      </c>
      <c r="Z19" s="66" t="s">
        <v>19</v>
      </c>
      <c r="AA19" s="61">
        <v>150</v>
      </c>
      <c r="AB19" s="58">
        <v>106.3</v>
      </c>
      <c r="AC19" s="59">
        <f>AB19/AA19</f>
        <v>0.7086666666666667</v>
      </c>
      <c r="AD19" s="60">
        <f>AB19-AA19</f>
        <v>-43.7</v>
      </c>
      <c r="AE19" s="61">
        <v>400</v>
      </c>
      <c r="AF19" s="58">
        <v>957.5</v>
      </c>
      <c r="AG19" s="59">
        <f>AF19/AE19</f>
        <v>2.39375</v>
      </c>
      <c r="AH19" s="60">
        <f>AF19-AE19</f>
        <v>557.5</v>
      </c>
      <c r="AI19" s="67">
        <v>68</v>
      </c>
      <c r="AJ19" s="58">
        <v>110.9</v>
      </c>
      <c r="AK19" s="59">
        <f>AJ19/AI19</f>
        <v>1.6308823529411764</v>
      </c>
      <c r="AL19" s="68">
        <f>AJ19-AI19</f>
        <v>42.900000000000006</v>
      </c>
      <c r="AM19" s="61">
        <v>230</v>
      </c>
      <c r="AN19" s="58">
        <v>1087.7</v>
      </c>
      <c r="AO19" s="69">
        <f>AN19/AM19</f>
        <v>4.729130434782609</v>
      </c>
      <c r="AP19" s="60">
        <f>AN19-AM19</f>
        <v>857.7</v>
      </c>
      <c r="AQ19" s="61">
        <v>285</v>
      </c>
      <c r="AR19" s="58">
        <v>480.3</v>
      </c>
      <c r="AS19" s="142">
        <f>AR19/AQ19</f>
        <v>1.6852631578947368</v>
      </c>
      <c r="AT19" s="70">
        <f>AR19-AQ19</f>
        <v>195.3</v>
      </c>
    </row>
    <row r="20" spans="1:46" ht="17.25" customHeight="1">
      <c r="A20" s="56" t="s">
        <v>20</v>
      </c>
      <c r="B20" s="57"/>
      <c r="C20" s="58">
        <f t="shared" si="9"/>
        <v>19.4</v>
      </c>
      <c r="D20" s="62"/>
      <c r="E20" s="63">
        <f t="shared" si="1"/>
        <v>19.4</v>
      </c>
      <c r="F20" s="61"/>
      <c r="G20" s="159">
        <v>16.4</v>
      </c>
      <c r="H20" s="62"/>
      <c r="I20" s="63">
        <f t="shared" si="3"/>
        <v>16.4</v>
      </c>
      <c r="J20" s="61"/>
      <c r="K20" s="58">
        <f t="shared" si="11"/>
        <v>3</v>
      </c>
      <c r="L20" s="62"/>
      <c r="M20" s="63">
        <f t="shared" si="5"/>
        <v>3</v>
      </c>
      <c r="N20" s="57"/>
      <c r="O20" s="141">
        <v>0.2</v>
      </c>
      <c r="P20" s="64"/>
      <c r="Q20" s="65">
        <f>O20-N20</f>
        <v>0.2</v>
      </c>
      <c r="R20" s="57"/>
      <c r="S20" s="141">
        <v>1.2</v>
      </c>
      <c r="T20" s="46"/>
      <c r="U20" s="63">
        <f t="shared" si="7"/>
        <v>1.2</v>
      </c>
      <c r="V20" s="61"/>
      <c r="W20" s="58"/>
      <c r="X20" s="59"/>
      <c r="Y20" s="60"/>
      <c r="Z20" s="66" t="s">
        <v>20</v>
      </c>
      <c r="AA20" s="61"/>
      <c r="AB20" s="58"/>
      <c r="AC20" s="51"/>
      <c r="AD20" s="60"/>
      <c r="AE20" s="61"/>
      <c r="AF20" s="58"/>
      <c r="AG20" s="59"/>
      <c r="AH20" s="60"/>
      <c r="AI20" s="67"/>
      <c r="AJ20" s="58">
        <v>1.6</v>
      </c>
      <c r="AK20" s="59"/>
      <c r="AL20" s="68">
        <f>AJ20-AI20</f>
        <v>1.6</v>
      </c>
      <c r="AM20" s="61"/>
      <c r="AN20" s="58"/>
      <c r="AO20" s="69"/>
      <c r="AP20" s="60"/>
      <c r="AQ20" s="61"/>
      <c r="AR20" s="58"/>
      <c r="AS20" s="142"/>
      <c r="AT20" s="70"/>
    </row>
    <row r="21" spans="1:46" ht="17.25" customHeight="1">
      <c r="A21" s="56" t="s">
        <v>21</v>
      </c>
      <c r="B21" s="57"/>
      <c r="C21" s="58"/>
      <c r="D21" s="62"/>
      <c r="E21" s="63"/>
      <c r="F21" s="61"/>
      <c r="G21" s="159"/>
      <c r="H21" s="62"/>
      <c r="I21" s="63"/>
      <c r="J21" s="61"/>
      <c r="K21" s="58"/>
      <c r="L21" s="62"/>
      <c r="M21" s="63"/>
      <c r="N21" s="57"/>
      <c r="O21" s="141"/>
      <c r="P21" s="136"/>
      <c r="Q21" s="137"/>
      <c r="R21" s="57"/>
      <c r="S21" s="141"/>
      <c r="T21" s="46"/>
      <c r="U21" s="47"/>
      <c r="V21" s="61"/>
      <c r="W21" s="58"/>
      <c r="X21" s="59"/>
      <c r="Y21" s="60"/>
      <c r="Z21" s="66" t="s">
        <v>22</v>
      </c>
      <c r="AA21" s="61"/>
      <c r="AB21" s="58"/>
      <c r="AC21" s="51"/>
      <c r="AD21" s="52"/>
      <c r="AE21" s="61"/>
      <c r="AF21" s="58"/>
      <c r="AG21" s="59"/>
      <c r="AH21" s="60"/>
      <c r="AI21" s="67"/>
      <c r="AJ21" s="58"/>
      <c r="AK21" s="51"/>
      <c r="AL21" s="54"/>
      <c r="AM21" s="61"/>
      <c r="AN21" s="58"/>
      <c r="AO21" s="69"/>
      <c r="AP21" s="60"/>
      <c r="AQ21" s="61"/>
      <c r="AR21" s="58"/>
      <c r="AS21" s="139"/>
      <c r="AT21" s="134"/>
    </row>
    <row r="22" spans="1:46" s="8" customFormat="1" ht="17.25" customHeight="1">
      <c r="A22" s="71" t="s">
        <v>23</v>
      </c>
      <c r="B22" s="44">
        <f>B23++B24+B25+B26+B28+B29+B30</f>
        <v>2195</v>
      </c>
      <c r="C22" s="44">
        <f>C24+C25+C26+C28+C29+C30+C23</f>
        <v>2358.4999999999995</v>
      </c>
      <c r="D22" s="51">
        <f>C22/B22</f>
        <v>1.0744874715261956</v>
      </c>
      <c r="E22" s="52">
        <f>C22-B22</f>
        <v>163.49999999999955</v>
      </c>
      <c r="F22" s="49">
        <f>F23+F24+F25+F26+F28+F29+F30</f>
        <v>1803</v>
      </c>
      <c r="G22" s="49">
        <f>G24+G25+G26++G28+G29+G30+G23</f>
        <v>1764.1</v>
      </c>
      <c r="H22" s="160">
        <f>G22/F22</f>
        <v>0.9784248474764281</v>
      </c>
      <c r="I22" s="162">
        <f>G22-F22</f>
        <v>-38.90000000000009</v>
      </c>
      <c r="J22" s="49">
        <f>N22+R22+V22+AA22+AE22+AI22+AM22+AQ22</f>
        <v>392</v>
      </c>
      <c r="K22" s="49">
        <f>K24+K25+K26+K28+K29+K30+K23</f>
        <v>594.3999999999999</v>
      </c>
      <c r="L22" s="163">
        <f>K22/J22</f>
        <v>1.5163265306122446</v>
      </c>
      <c r="M22" s="47">
        <f>K22-J22</f>
        <v>202.39999999999986</v>
      </c>
      <c r="N22" s="44">
        <f>N23+N24+N25+N26+N28+N29+N30</f>
        <v>20</v>
      </c>
      <c r="O22" s="44">
        <f>O24+O25+O26+O28+O29+O30+O23</f>
        <v>62.5</v>
      </c>
      <c r="P22" s="123">
        <f>O22/N22</f>
        <v>3.125</v>
      </c>
      <c r="Q22" s="47">
        <f>O22-N22</f>
        <v>42.5</v>
      </c>
      <c r="R22" s="44">
        <f>R23+R24+R25+R26+R28+R29+R30</f>
        <v>55</v>
      </c>
      <c r="S22" s="44">
        <f>S24+S25+S26+S28+S29+S30+S23</f>
        <v>90.3</v>
      </c>
      <c r="T22" s="123">
        <f>S22/R22</f>
        <v>1.6418181818181818</v>
      </c>
      <c r="U22" s="47">
        <f>S22-R22</f>
        <v>35.3</v>
      </c>
      <c r="V22" s="49">
        <f>V23+V24+V25+V26+V28+V29+V30</f>
        <v>0</v>
      </c>
      <c r="W22" s="49">
        <f>W30+W29+W28+W26+W25+W24+W23</f>
        <v>0</v>
      </c>
      <c r="X22" s="49">
        <f>X30+X29+X28+X26+X25+X24+X23</f>
        <v>0</v>
      </c>
      <c r="Y22" s="52">
        <f>W22-V22</f>
        <v>0</v>
      </c>
      <c r="Z22" s="53" t="s">
        <v>23</v>
      </c>
      <c r="AA22" s="49">
        <f>AA23+AA24+AA25+AA26+AA28+AA29+AA30</f>
        <v>0</v>
      </c>
      <c r="AB22" s="50">
        <f>AB24+AB25+AB26+AB28+AB29+AB30+AB23</f>
        <v>0</v>
      </c>
      <c r="AC22" s="50">
        <f>AC24+AC25+AC26+AC28+AC29+AC30+AC23</f>
        <v>0</v>
      </c>
      <c r="AD22" s="52">
        <f>AB22-AA22</f>
        <v>0</v>
      </c>
      <c r="AE22" s="49">
        <f>AE23+AE24+AE25+AE26+AE28+AE29+AE30</f>
        <v>5</v>
      </c>
      <c r="AF22" s="49">
        <f>AF23+AF24+AF25+AF26+AF28+AF29+AF30</f>
        <v>102.8</v>
      </c>
      <c r="AG22" s="138">
        <f>AF22/AE22</f>
        <v>20.56</v>
      </c>
      <c r="AH22" s="52">
        <f>AF22-AE22</f>
        <v>97.8</v>
      </c>
      <c r="AI22" s="50">
        <f>AI23+AI24+AI25+AI26+AI28+AI29+AI30</f>
        <v>7</v>
      </c>
      <c r="AJ22" s="49">
        <f>AJ30+AJ29+AJ28+AJ26+AJ25+AJ24+AJ23</f>
        <v>3.1</v>
      </c>
      <c r="AK22" s="51">
        <f>AJ22/AI22</f>
        <v>0.4428571428571429</v>
      </c>
      <c r="AL22" s="54">
        <f>AJ22-AI22</f>
        <v>-3.9</v>
      </c>
      <c r="AM22" s="50">
        <f>AM23+AM24+AM25+AM26+AM28+AM29+AM30</f>
        <v>0</v>
      </c>
      <c r="AN22" s="50">
        <f>AN24+AN25+AN26+AN28+AN29+AN30+AN23</f>
        <v>12</v>
      </c>
      <c r="AO22" s="55"/>
      <c r="AP22" s="52">
        <f>AN22-AM22</f>
        <v>12</v>
      </c>
      <c r="AQ22" s="49">
        <f>AQ23+AQ24+AQ25+AQ26+AQ28+AQ29+AQ30</f>
        <v>305</v>
      </c>
      <c r="AR22" s="49">
        <f>AR23+AR24+AR25+AR26+AR28+AR29+AR30</f>
        <v>323.70000000000005</v>
      </c>
      <c r="AS22" s="158">
        <f>AR22/AQ22</f>
        <v>1.0613114754098363</v>
      </c>
      <c r="AT22" s="134">
        <f aca="true" t="shared" si="12" ref="AT22:AT30">AR22-AQ22</f>
        <v>18.700000000000045</v>
      </c>
    </row>
    <row r="23" spans="1:46" ht="17.25" customHeight="1">
      <c r="A23" s="56" t="s">
        <v>24</v>
      </c>
      <c r="B23" s="57">
        <f>F23+J23</f>
        <v>80</v>
      </c>
      <c r="C23" s="58">
        <f>G23+K23</f>
        <v>177.20000000000002</v>
      </c>
      <c r="D23" s="59">
        <f>C23/B23</f>
        <v>2.2150000000000003</v>
      </c>
      <c r="E23" s="60">
        <f>C23-B23</f>
        <v>97.20000000000002</v>
      </c>
      <c r="F23" s="61">
        <v>70</v>
      </c>
      <c r="G23" s="58">
        <v>142.8</v>
      </c>
      <c r="H23" s="161">
        <f aca="true" t="shared" si="13" ref="H23:H29">G23/F23</f>
        <v>2.04</v>
      </c>
      <c r="I23" s="162">
        <f aca="true" t="shared" si="14" ref="I23:I30">G23-F23</f>
        <v>72.80000000000001</v>
      </c>
      <c r="J23" s="61">
        <f>N23+R23+V23+AA23+AE23+AI23+AM23+AQ23</f>
        <v>10</v>
      </c>
      <c r="K23" s="58">
        <f>O23+S23+W23+AB23+AF23+AJ23+AN23+AR23</f>
        <v>34.4</v>
      </c>
      <c r="L23" s="62">
        <f>K23/J23</f>
        <v>3.44</v>
      </c>
      <c r="M23" s="63">
        <f>K23-J23</f>
        <v>24.4</v>
      </c>
      <c r="N23" s="57">
        <v>5</v>
      </c>
      <c r="O23" s="141">
        <v>28.8</v>
      </c>
      <c r="P23" s="62">
        <f>O23/N23</f>
        <v>5.76</v>
      </c>
      <c r="Q23" s="63">
        <f aca="true" t="shared" si="15" ref="Q23:Q30">O23-N23</f>
        <v>23.8</v>
      </c>
      <c r="R23" s="57">
        <v>5</v>
      </c>
      <c r="S23" s="141">
        <v>5.6</v>
      </c>
      <c r="T23" s="164">
        <f>S23/R23</f>
        <v>1.1199999999999999</v>
      </c>
      <c r="U23" s="63">
        <f aca="true" t="shared" si="16" ref="U23:U30">S23-R23</f>
        <v>0.5999999999999996</v>
      </c>
      <c r="V23" s="61"/>
      <c r="W23" s="58"/>
      <c r="X23" s="143"/>
      <c r="Y23" s="60"/>
      <c r="Z23" s="66" t="s">
        <v>24</v>
      </c>
      <c r="AA23" s="72"/>
      <c r="AB23" s="73"/>
      <c r="AC23" s="59"/>
      <c r="AD23" s="52"/>
      <c r="AE23" s="72"/>
      <c r="AF23" s="73"/>
      <c r="AG23" s="138"/>
      <c r="AH23" s="60"/>
      <c r="AI23" s="67"/>
      <c r="AJ23" s="58"/>
      <c r="AK23" s="59"/>
      <c r="AL23" s="68"/>
      <c r="AM23" s="61"/>
      <c r="AN23" s="58"/>
      <c r="AO23" s="69"/>
      <c r="AP23" s="60"/>
      <c r="AQ23" s="61"/>
      <c r="AR23" s="58"/>
      <c r="AS23" s="139"/>
      <c r="AT23" s="70"/>
    </row>
    <row r="24" spans="1:46" ht="75.75" customHeight="1">
      <c r="A24" s="76" t="s">
        <v>36</v>
      </c>
      <c r="B24" s="57">
        <f aca="true" t="shared" si="17" ref="B24:B29">F24+J24</f>
        <v>77</v>
      </c>
      <c r="C24" s="58">
        <f aca="true" t="shared" si="18" ref="C24:C30">G24+K24</f>
        <v>117.79999999999998</v>
      </c>
      <c r="D24" s="59">
        <f aca="true" t="shared" si="19" ref="D24:D29">C24/B24</f>
        <v>1.5298701298701296</v>
      </c>
      <c r="E24" s="60">
        <f aca="true" t="shared" si="20" ref="E24:E30">C24-B24</f>
        <v>40.79999999999998</v>
      </c>
      <c r="F24" s="72">
        <v>20</v>
      </c>
      <c r="G24" s="73">
        <v>19.6</v>
      </c>
      <c r="H24" s="161">
        <f t="shared" si="13"/>
        <v>0.9800000000000001</v>
      </c>
      <c r="I24" s="162">
        <f t="shared" si="14"/>
        <v>-0.3999999999999986</v>
      </c>
      <c r="J24" s="61">
        <f>N24+R24+V24+AA24+AE24+AI24+AM24+AQ24</f>
        <v>57</v>
      </c>
      <c r="K24" s="58">
        <f aca="true" t="shared" si="21" ref="K24:K30">O24+S24+W24+AB24+AF24+AJ24+AN24+AR24</f>
        <v>98.19999999999997</v>
      </c>
      <c r="L24" s="62">
        <f>K24/J24</f>
        <v>1.7228070175438592</v>
      </c>
      <c r="M24" s="63">
        <f aca="true" t="shared" si="22" ref="M24:M30">K24-J24</f>
        <v>41.199999999999974</v>
      </c>
      <c r="N24" s="144">
        <v>15</v>
      </c>
      <c r="O24" s="145">
        <v>16.9</v>
      </c>
      <c r="P24" s="62">
        <f>O24/N24</f>
        <v>1.1266666666666665</v>
      </c>
      <c r="Q24" s="63">
        <f t="shared" si="15"/>
        <v>1.8999999999999986</v>
      </c>
      <c r="R24" s="144">
        <v>30</v>
      </c>
      <c r="S24" s="145">
        <v>49.3</v>
      </c>
      <c r="T24" s="62">
        <f>S24/R24</f>
        <v>1.6433333333333333</v>
      </c>
      <c r="U24" s="63">
        <f t="shared" si="16"/>
        <v>19.299999999999997</v>
      </c>
      <c r="V24" s="72"/>
      <c r="W24" s="73"/>
      <c r="X24" s="143"/>
      <c r="Y24" s="75"/>
      <c r="Z24" s="77" t="s">
        <v>37</v>
      </c>
      <c r="AA24" s="78"/>
      <c r="AB24" s="79"/>
      <c r="AC24" s="59"/>
      <c r="AD24" s="52"/>
      <c r="AE24" s="78"/>
      <c r="AF24" s="79">
        <v>12.8</v>
      </c>
      <c r="AG24" s="138"/>
      <c r="AH24" s="60">
        <f>AF24-AE24</f>
        <v>12.8</v>
      </c>
      <c r="AI24" s="81">
        <v>7</v>
      </c>
      <c r="AJ24" s="73">
        <v>3.1</v>
      </c>
      <c r="AK24" s="59">
        <f>AJ24/AI24</f>
        <v>0.4428571428571429</v>
      </c>
      <c r="AL24" s="68">
        <f>AJ24-AI24</f>
        <v>-3.9</v>
      </c>
      <c r="AM24" s="72"/>
      <c r="AN24" s="73">
        <v>12</v>
      </c>
      <c r="AO24" s="69"/>
      <c r="AP24" s="60">
        <f>AN24-AM24</f>
        <v>12</v>
      </c>
      <c r="AQ24" s="72">
        <v>5</v>
      </c>
      <c r="AR24" s="73">
        <v>4.1</v>
      </c>
      <c r="AS24" s="142">
        <f>AR24/AQ24</f>
        <v>0.82</v>
      </c>
      <c r="AT24" s="146">
        <f t="shared" si="12"/>
        <v>-0.9000000000000004</v>
      </c>
    </row>
    <row r="25" spans="1:46" ht="54" customHeight="1">
      <c r="A25" s="56" t="s">
        <v>25</v>
      </c>
      <c r="B25" s="57">
        <f t="shared" si="17"/>
        <v>50</v>
      </c>
      <c r="C25" s="58">
        <f t="shared" si="18"/>
        <v>3.6</v>
      </c>
      <c r="D25" s="59">
        <f t="shared" si="19"/>
        <v>0.07200000000000001</v>
      </c>
      <c r="E25" s="60">
        <f t="shared" si="20"/>
        <v>-46.4</v>
      </c>
      <c r="F25" s="78">
        <v>50</v>
      </c>
      <c r="G25" s="79">
        <v>3.6</v>
      </c>
      <c r="H25" s="161">
        <f t="shared" si="13"/>
        <v>0.07200000000000001</v>
      </c>
      <c r="I25" s="162">
        <f t="shared" si="14"/>
        <v>-46.4</v>
      </c>
      <c r="J25" s="61"/>
      <c r="K25" s="58"/>
      <c r="L25" s="62"/>
      <c r="M25" s="63"/>
      <c r="N25" s="147"/>
      <c r="O25" s="148"/>
      <c r="P25" s="46"/>
      <c r="Q25" s="63"/>
      <c r="R25" s="144"/>
      <c r="S25" s="148"/>
      <c r="T25" s="62"/>
      <c r="U25" s="63"/>
      <c r="V25" s="78"/>
      <c r="W25" s="79"/>
      <c r="X25" s="59"/>
      <c r="Y25" s="75"/>
      <c r="Z25" s="82" t="s">
        <v>25</v>
      </c>
      <c r="AA25" s="78"/>
      <c r="AB25" s="79"/>
      <c r="AC25" s="59"/>
      <c r="AD25" s="52"/>
      <c r="AE25" s="78"/>
      <c r="AF25" s="79"/>
      <c r="AG25" s="138"/>
      <c r="AH25" s="60"/>
      <c r="AI25" s="83"/>
      <c r="AJ25" s="79"/>
      <c r="AK25" s="59"/>
      <c r="AL25" s="68"/>
      <c r="AM25" s="78"/>
      <c r="AN25" s="79"/>
      <c r="AO25" s="69"/>
      <c r="AP25" s="60"/>
      <c r="AQ25" s="78"/>
      <c r="AR25" s="79"/>
      <c r="AS25" s="142"/>
      <c r="AT25" s="146"/>
    </row>
    <row r="26" spans="1:46" ht="71.25" customHeight="1">
      <c r="A26" s="56" t="s">
        <v>33</v>
      </c>
      <c r="B26" s="57">
        <f t="shared" si="17"/>
        <v>1675</v>
      </c>
      <c r="C26" s="58">
        <f t="shared" si="18"/>
        <v>1504.6</v>
      </c>
      <c r="D26" s="59">
        <f t="shared" si="19"/>
        <v>0.8982686567164179</v>
      </c>
      <c r="E26" s="60">
        <f t="shared" si="20"/>
        <v>-170.4000000000001</v>
      </c>
      <c r="F26" s="84">
        <v>1650</v>
      </c>
      <c r="G26" s="85">
        <v>1484.6</v>
      </c>
      <c r="H26" s="161">
        <f t="shared" si="13"/>
        <v>0.8997575757575758</v>
      </c>
      <c r="I26" s="162">
        <f t="shared" si="14"/>
        <v>-165.4000000000001</v>
      </c>
      <c r="J26" s="61">
        <f>N26+R26+V26+AA26+AE26+AI26+AM26+AQ26</f>
        <v>25</v>
      </c>
      <c r="K26" s="58">
        <f t="shared" si="21"/>
        <v>20</v>
      </c>
      <c r="L26" s="62">
        <f>K26/J26</f>
        <v>0.8</v>
      </c>
      <c r="M26" s="63">
        <f t="shared" si="22"/>
        <v>-5</v>
      </c>
      <c r="N26" s="149"/>
      <c r="O26" s="150"/>
      <c r="P26" s="46"/>
      <c r="Q26" s="63"/>
      <c r="R26" s="144">
        <v>20</v>
      </c>
      <c r="S26" s="150">
        <v>20</v>
      </c>
      <c r="T26" s="62">
        <f>S26/R26</f>
        <v>1</v>
      </c>
      <c r="U26" s="63">
        <f t="shared" si="16"/>
        <v>0</v>
      </c>
      <c r="V26" s="84"/>
      <c r="W26" s="85"/>
      <c r="X26" s="59"/>
      <c r="Y26" s="75"/>
      <c r="Z26" s="82" t="s">
        <v>33</v>
      </c>
      <c r="AA26" s="84"/>
      <c r="AB26" s="85"/>
      <c r="AC26" s="59"/>
      <c r="AD26" s="60"/>
      <c r="AE26" s="84">
        <v>5</v>
      </c>
      <c r="AF26" s="85"/>
      <c r="AG26" s="138"/>
      <c r="AH26" s="60">
        <f>AF26-AE26</f>
        <v>-5</v>
      </c>
      <c r="AI26" s="83"/>
      <c r="AJ26" s="85"/>
      <c r="AK26" s="59"/>
      <c r="AL26" s="68"/>
      <c r="AM26" s="78"/>
      <c r="AN26" s="79"/>
      <c r="AO26" s="69"/>
      <c r="AP26" s="60"/>
      <c r="AQ26" s="78"/>
      <c r="AR26" s="79"/>
      <c r="AS26" s="142"/>
      <c r="AT26" s="146"/>
    </row>
    <row r="27" spans="1:48" s="11" customFormat="1" ht="17.25" customHeight="1" hidden="1">
      <c r="A27" s="86" t="s">
        <v>26</v>
      </c>
      <c r="B27" s="57">
        <f t="shared" si="17"/>
        <v>0</v>
      </c>
      <c r="C27" s="58">
        <f t="shared" si="18"/>
        <v>0</v>
      </c>
      <c r="D27" s="59" t="e">
        <f t="shared" si="19"/>
        <v>#DIV/0!</v>
      </c>
      <c r="E27" s="60">
        <f t="shared" si="20"/>
        <v>0</v>
      </c>
      <c r="F27" s="61"/>
      <c r="G27" s="58"/>
      <c r="H27" s="161" t="e">
        <f t="shared" si="13"/>
        <v>#DIV/0!</v>
      </c>
      <c r="I27" s="162">
        <f t="shared" si="14"/>
        <v>0</v>
      </c>
      <c r="J27" s="61">
        <f>N27+R27+V27+AA27+AE27+AI27+AM27+AQ27</f>
        <v>0</v>
      </c>
      <c r="K27" s="58">
        <f t="shared" si="21"/>
        <v>0</v>
      </c>
      <c r="L27" s="62" t="e">
        <f>K27/J27</f>
        <v>#DIV/0!</v>
      </c>
      <c r="M27" s="63">
        <f t="shared" si="22"/>
        <v>0</v>
      </c>
      <c r="N27" s="57"/>
      <c r="O27" s="141"/>
      <c r="P27" s="46"/>
      <c r="Q27" s="63">
        <f t="shared" si="15"/>
        <v>0</v>
      </c>
      <c r="R27" s="57"/>
      <c r="S27" s="141"/>
      <c r="T27" s="62" t="e">
        <f>S27/R27</f>
        <v>#DIV/0!</v>
      </c>
      <c r="U27" s="63">
        <f t="shared" si="16"/>
        <v>0</v>
      </c>
      <c r="V27" s="61"/>
      <c r="W27" s="58"/>
      <c r="X27" s="59"/>
      <c r="Y27" s="75"/>
      <c r="Z27" s="66" t="s">
        <v>26</v>
      </c>
      <c r="AA27" s="61"/>
      <c r="AB27" s="58"/>
      <c r="AC27" s="80"/>
      <c r="AD27" s="52">
        <f>AB27-AA27</f>
        <v>0</v>
      </c>
      <c r="AE27" s="61"/>
      <c r="AF27" s="58"/>
      <c r="AG27" s="138"/>
      <c r="AH27" s="60">
        <f>AF27-AE27</f>
        <v>0</v>
      </c>
      <c r="AI27" s="87"/>
      <c r="AJ27" s="58"/>
      <c r="AK27" s="59"/>
      <c r="AL27" s="68"/>
      <c r="AM27" s="84"/>
      <c r="AN27" s="85"/>
      <c r="AO27" s="69"/>
      <c r="AP27" s="60"/>
      <c r="AQ27" s="84"/>
      <c r="AR27" s="85"/>
      <c r="AS27" s="142" t="e">
        <f>AR27/AQ27</f>
        <v>#DIV/0!</v>
      </c>
      <c r="AT27" s="146">
        <f t="shared" si="12"/>
        <v>0</v>
      </c>
      <c r="AU27" s="5"/>
      <c r="AV27" s="10"/>
    </row>
    <row r="28" spans="1:47" s="12" customFormat="1" ht="75.75" customHeight="1">
      <c r="A28" s="76" t="s">
        <v>29</v>
      </c>
      <c r="B28" s="57">
        <f t="shared" si="17"/>
        <v>310</v>
      </c>
      <c r="C28" s="58">
        <f t="shared" si="18"/>
        <v>443.4</v>
      </c>
      <c r="D28" s="59">
        <f t="shared" si="19"/>
        <v>1.4303225806451612</v>
      </c>
      <c r="E28" s="60">
        <f t="shared" si="20"/>
        <v>133.39999999999998</v>
      </c>
      <c r="F28" s="72">
        <v>10</v>
      </c>
      <c r="G28" s="73">
        <v>31.5</v>
      </c>
      <c r="H28" s="161">
        <f t="shared" si="13"/>
        <v>3.15</v>
      </c>
      <c r="I28" s="162">
        <f t="shared" si="14"/>
        <v>21.5</v>
      </c>
      <c r="J28" s="61">
        <f>N28+R28+V28+AA28+AE28+AI28+AM28+AQ28</f>
        <v>300</v>
      </c>
      <c r="K28" s="58">
        <f t="shared" si="21"/>
        <v>411.9</v>
      </c>
      <c r="L28" s="62">
        <f>K28/J28</f>
        <v>1.373</v>
      </c>
      <c r="M28" s="63">
        <f t="shared" si="22"/>
        <v>111.89999999999998</v>
      </c>
      <c r="N28" s="144"/>
      <c r="O28" s="88">
        <v>15.4</v>
      </c>
      <c r="P28" s="46"/>
      <c r="Q28" s="63">
        <f t="shared" si="15"/>
        <v>15.4</v>
      </c>
      <c r="R28" s="144"/>
      <c r="S28" s="145"/>
      <c r="T28" s="62"/>
      <c r="U28" s="63"/>
      <c r="V28" s="72"/>
      <c r="W28" s="88"/>
      <c r="X28" s="59"/>
      <c r="Y28" s="75"/>
      <c r="Z28" s="77" t="s">
        <v>29</v>
      </c>
      <c r="AA28" s="72"/>
      <c r="AB28" s="88"/>
      <c r="AC28" s="80"/>
      <c r="AD28" s="52"/>
      <c r="AE28" s="89"/>
      <c r="AF28" s="88">
        <v>90</v>
      </c>
      <c r="AG28" s="138"/>
      <c r="AH28" s="60">
        <f>AF28-AE28</f>
        <v>90</v>
      </c>
      <c r="AI28" s="90"/>
      <c r="AJ28" s="88"/>
      <c r="AK28" s="59"/>
      <c r="AL28" s="68"/>
      <c r="AM28" s="89"/>
      <c r="AN28" s="88"/>
      <c r="AO28" s="69"/>
      <c r="AP28" s="60"/>
      <c r="AQ28" s="89">
        <v>300</v>
      </c>
      <c r="AR28" s="88">
        <v>306.5</v>
      </c>
      <c r="AS28" s="142">
        <f>AR28/AQ28</f>
        <v>1.0216666666666667</v>
      </c>
      <c r="AT28" s="146">
        <f t="shared" si="12"/>
        <v>6.5</v>
      </c>
      <c r="AU28" s="17"/>
    </row>
    <row r="29" spans="1:46" ht="38.25" customHeight="1">
      <c r="A29" s="56" t="s">
        <v>34</v>
      </c>
      <c r="B29" s="57">
        <f t="shared" si="17"/>
        <v>3</v>
      </c>
      <c r="C29" s="58">
        <f t="shared" si="18"/>
        <v>59.2</v>
      </c>
      <c r="D29" s="59">
        <f t="shared" si="19"/>
        <v>19.733333333333334</v>
      </c>
      <c r="E29" s="60">
        <f t="shared" si="20"/>
        <v>56.2</v>
      </c>
      <c r="F29" s="61">
        <v>3</v>
      </c>
      <c r="G29" s="58">
        <v>59.2</v>
      </c>
      <c r="H29" s="161">
        <f t="shared" si="13"/>
        <v>19.733333333333334</v>
      </c>
      <c r="I29" s="162">
        <f t="shared" si="14"/>
        <v>56.2</v>
      </c>
      <c r="J29" s="61"/>
      <c r="K29" s="58"/>
      <c r="L29" s="62"/>
      <c r="M29" s="63"/>
      <c r="N29" s="57"/>
      <c r="O29" s="141"/>
      <c r="P29" s="46"/>
      <c r="Q29" s="63"/>
      <c r="R29" s="57"/>
      <c r="S29" s="141"/>
      <c r="T29" s="62"/>
      <c r="U29" s="63"/>
      <c r="V29" s="61"/>
      <c r="W29" s="58"/>
      <c r="X29" s="59"/>
      <c r="Y29" s="75"/>
      <c r="Z29" s="91" t="s">
        <v>34</v>
      </c>
      <c r="AA29" s="61"/>
      <c r="AB29" s="58"/>
      <c r="AC29" s="59"/>
      <c r="AD29" s="52"/>
      <c r="AE29" s="61"/>
      <c r="AF29" s="58"/>
      <c r="AG29" s="138"/>
      <c r="AH29" s="60"/>
      <c r="AI29" s="67"/>
      <c r="AJ29" s="58"/>
      <c r="AK29" s="59"/>
      <c r="AL29" s="68"/>
      <c r="AM29" s="61"/>
      <c r="AN29" s="58"/>
      <c r="AO29" s="69"/>
      <c r="AP29" s="60"/>
      <c r="AQ29" s="61"/>
      <c r="AR29" s="58"/>
      <c r="AS29" s="142"/>
      <c r="AT29" s="146"/>
    </row>
    <row r="30" spans="1:46" ht="30.75" customHeight="1">
      <c r="A30" s="92" t="s">
        <v>35</v>
      </c>
      <c r="B30" s="57"/>
      <c r="C30" s="58">
        <f t="shared" si="18"/>
        <v>52.7</v>
      </c>
      <c r="D30" s="59"/>
      <c r="E30" s="60">
        <f t="shared" si="20"/>
        <v>52.7</v>
      </c>
      <c r="F30" s="72"/>
      <c r="G30" s="73">
        <v>22.8</v>
      </c>
      <c r="H30" s="161"/>
      <c r="I30" s="162">
        <f t="shared" si="14"/>
        <v>22.8</v>
      </c>
      <c r="J30" s="61"/>
      <c r="K30" s="58">
        <f t="shared" si="21"/>
        <v>29.9</v>
      </c>
      <c r="L30" s="62"/>
      <c r="M30" s="63">
        <f t="shared" si="22"/>
        <v>29.9</v>
      </c>
      <c r="N30" s="144"/>
      <c r="O30" s="145">
        <v>1.4</v>
      </c>
      <c r="P30" s="46"/>
      <c r="Q30" s="63">
        <f t="shared" si="15"/>
        <v>1.4</v>
      </c>
      <c r="R30" s="144"/>
      <c r="S30" s="145">
        <v>15.4</v>
      </c>
      <c r="T30" s="62"/>
      <c r="U30" s="63">
        <f t="shared" si="16"/>
        <v>15.4</v>
      </c>
      <c r="V30" s="72"/>
      <c r="W30" s="73"/>
      <c r="X30" s="74"/>
      <c r="Y30" s="75"/>
      <c r="Z30" s="93" t="s">
        <v>35</v>
      </c>
      <c r="AA30" s="72"/>
      <c r="AB30" s="73"/>
      <c r="AC30" s="74"/>
      <c r="AD30" s="52"/>
      <c r="AE30" s="72"/>
      <c r="AF30" s="73"/>
      <c r="AG30" s="138"/>
      <c r="AH30" s="60"/>
      <c r="AI30" s="81"/>
      <c r="AJ30" s="73"/>
      <c r="AK30" s="59"/>
      <c r="AL30" s="68"/>
      <c r="AM30" s="72"/>
      <c r="AN30" s="73"/>
      <c r="AO30" s="69"/>
      <c r="AP30" s="60"/>
      <c r="AQ30" s="72"/>
      <c r="AR30" s="73">
        <v>13.1</v>
      </c>
      <c r="AS30" s="142"/>
      <c r="AT30" s="146">
        <f t="shared" si="12"/>
        <v>13.1</v>
      </c>
    </row>
    <row r="31" spans="1:46" s="8" customFormat="1" ht="24" customHeight="1" thickBot="1">
      <c r="A31" s="94" t="s">
        <v>27</v>
      </c>
      <c r="B31" s="95">
        <f>B22+B11</f>
        <v>8930.5</v>
      </c>
      <c r="C31" s="153">
        <f>C22+C11</f>
        <v>10866.699999999999</v>
      </c>
      <c r="D31" s="122">
        <f>C31/B31</f>
        <v>1.2168075695649738</v>
      </c>
      <c r="E31" s="125">
        <f>C31-B31</f>
        <v>1936.199999999999</v>
      </c>
      <c r="F31" s="98">
        <f>F22+F11</f>
        <v>5827.9</v>
      </c>
      <c r="G31" s="99">
        <f>G22+G11</f>
        <v>5857.200000000001</v>
      </c>
      <c r="H31" s="122">
        <f>G31/F31</f>
        <v>1.0050275399371988</v>
      </c>
      <c r="I31" s="97">
        <f>G31-F31</f>
        <v>29.30000000000109</v>
      </c>
      <c r="J31" s="98">
        <f>J22+J11</f>
        <v>3102.6</v>
      </c>
      <c r="K31" s="99">
        <f>K22+K11</f>
        <v>5009.5</v>
      </c>
      <c r="L31" s="124">
        <f>K31/J31</f>
        <v>1.6146135499258687</v>
      </c>
      <c r="M31" s="100">
        <f>K31-J31</f>
        <v>1906.9</v>
      </c>
      <c r="N31" s="95">
        <f>N22+N11</f>
        <v>710</v>
      </c>
      <c r="O31" s="96">
        <f>O22+O11</f>
        <v>755.1000000000001</v>
      </c>
      <c r="P31" s="151">
        <f>O31/N31</f>
        <v>1.0635211267605635</v>
      </c>
      <c r="Q31" s="100">
        <f>O31-N31</f>
        <v>45.100000000000136</v>
      </c>
      <c r="R31" s="95">
        <f>R22+R11</f>
        <v>470.6</v>
      </c>
      <c r="S31" s="96">
        <f>S22+S11</f>
        <v>534</v>
      </c>
      <c r="T31" s="124">
        <f>S31/R31</f>
        <v>1.134721631959201</v>
      </c>
      <c r="U31" s="100">
        <f>S31-R31</f>
        <v>63.39999999999998</v>
      </c>
      <c r="V31" s="98">
        <f>V22+V11</f>
        <v>95</v>
      </c>
      <c r="W31" s="99">
        <f>W22+W11</f>
        <v>180.29999999999998</v>
      </c>
      <c r="X31" s="122">
        <f>W31/V31</f>
        <v>1.897894736842105</v>
      </c>
      <c r="Y31" s="97">
        <f>W31-V31</f>
        <v>85.29999999999998</v>
      </c>
      <c r="Z31" s="101" t="s">
        <v>27</v>
      </c>
      <c r="AA31" s="98">
        <f>AA22+AA11</f>
        <v>160</v>
      </c>
      <c r="AB31" s="157">
        <f>AB22+AB11</f>
        <v>132.1</v>
      </c>
      <c r="AC31" s="152">
        <f>AB31/AA31</f>
        <v>0.8256249999999999</v>
      </c>
      <c r="AD31" s="102">
        <f>AB31-AA31</f>
        <v>-27.900000000000006</v>
      </c>
      <c r="AE31" s="103">
        <f>AE22+AE11</f>
        <v>575</v>
      </c>
      <c r="AF31" s="157">
        <f>AF22+AF11</f>
        <v>1182</v>
      </c>
      <c r="AG31" s="152">
        <f>AF31/AE31</f>
        <v>2.0556521739130433</v>
      </c>
      <c r="AH31" s="102">
        <f>AF31-AE31</f>
        <v>607</v>
      </c>
      <c r="AI31" s="104">
        <f>AI22+AI11</f>
        <v>103</v>
      </c>
      <c r="AJ31" s="99">
        <f>AJ22+AJ11</f>
        <v>134.6</v>
      </c>
      <c r="AK31" s="105">
        <f>AJ31/AI31</f>
        <v>1.3067961165048543</v>
      </c>
      <c r="AL31" s="106">
        <f>AJ31-AI31</f>
        <v>31.599999999999994</v>
      </c>
      <c r="AM31" s="103">
        <f>AM22+AM11</f>
        <v>365</v>
      </c>
      <c r="AN31" s="157">
        <f>AN22+AN11</f>
        <v>1229.7</v>
      </c>
      <c r="AO31" s="107">
        <f>AN31/AM31</f>
        <v>3.369041095890411</v>
      </c>
      <c r="AP31" s="102">
        <f>AN31-AM31</f>
        <v>864.7</v>
      </c>
      <c r="AQ31" s="103">
        <f>AQ22+AQ11</f>
        <v>624</v>
      </c>
      <c r="AR31" s="157">
        <f>AR22+AR11</f>
        <v>861.7</v>
      </c>
      <c r="AS31" s="107">
        <f>AR31/AQ31</f>
        <v>1.3809294871794873</v>
      </c>
      <c r="AT31" s="102">
        <f>AR31-AQ31</f>
        <v>237.70000000000005</v>
      </c>
    </row>
    <row r="32" spans="1:46" s="8" customFormat="1" ht="24" customHeight="1">
      <c r="A32" s="26"/>
      <c r="B32" s="27"/>
      <c r="C32" s="28"/>
      <c r="D32" s="29"/>
      <c r="E32" s="27"/>
      <c r="F32" s="27"/>
      <c r="G32" s="30"/>
      <c r="H32" s="29"/>
      <c r="I32" s="27"/>
      <c r="J32" s="27"/>
      <c r="K32" s="30"/>
      <c r="L32" s="29"/>
      <c r="M32" s="27"/>
      <c r="N32" s="27"/>
      <c r="O32" s="27"/>
      <c r="P32" s="29"/>
      <c r="Q32" s="27"/>
      <c r="R32" s="27"/>
      <c r="S32" s="27"/>
      <c r="T32" s="29"/>
      <c r="U32" s="27"/>
      <c r="V32" s="31"/>
      <c r="W32" s="31"/>
      <c r="X32" s="32"/>
      <c r="Y32" s="31"/>
      <c r="Z32" s="31"/>
      <c r="AA32" s="31"/>
      <c r="AB32" s="156"/>
      <c r="AC32" s="32"/>
      <c r="AD32" s="31"/>
      <c r="AE32" s="31"/>
      <c r="AF32" s="31"/>
      <c r="AG32" s="32"/>
      <c r="AH32" s="31"/>
      <c r="AI32" s="31"/>
      <c r="AJ32" s="31"/>
      <c r="AK32" s="32"/>
      <c r="AL32" s="31"/>
      <c r="AM32" s="31"/>
      <c r="AN32" s="31"/>
      <c r="AO32" s="33"/>
      <c r="AP32" s="31"/>
      <c r="AQ32" s="31"/>
      <c r="AR32" s="31"/>
      <c r="AS32" s="33"/>
      <c r="AT32" s="31"/>
    </row>
    <row r="33" spans="1:46" ht="20.2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65"/>
      <c r="W33" s="165"/>
      <c r="X33" s="165"/>
      <c r="Y33" s="1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  <c r="AM33" s="5"/>
      <c r="AN33" s="5"/>
      <c r="AO33" s="5"/>
      <c r="AP33" s="5"/>
      <c r="AQ33" s="5"/>
      <c r="AR33" s="5"/>
      <c r="AS33" s="5"/>
      <c r="AT33" s="5"/>
    </row>
    <row r="34" spans="1:46" ht="20.25">
      <c r="A34" s="5"/>
      <c r="B34" s="5"/>
      <c r="C34" s="21"/>
      <c r="D34" s="5"/>
      <c r="E34" s="13"/>
      <c r="F34" s="14"/>
      <c r="G34" s="22"/>
      <c r="H34" s="14"/>
      <c r="I34" s="13"/>
      <c r="J34" s="14"/>
      <c r="K34" s="22"/>
      <c r="L34" s="14"/>
      <c r="M34" s="13"/>
      <c r="N34" s="14"/>
      <c r="O34" s="14"/>
      <c r="P34" s="14"/>
      <c r="Q34" s="13"/>
      <c r="R34" s="14"/>
      <c r="S34" s="14"/>
      <c r="T34" s="14"/>
      <c r="U34" s="14"/>
      <c r="V34" s="14"/>
      <c r="W34" s="14"/>
      <c r="X34" s="14"/>
      <c r="Y34" s="1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  <c r="AM34" s="5"/>
      <c r="AN34" s="5"/>
      <c r="AO34" s="5"/>
      <c r="AP34" s="5"/>
      <c r="AQ34" s="5"/>
      <c r="AR34" s="5"/>
      <c r="AS34" s="5"/>
      <c r="AT34" s="5"/>
    </row>
    <row r="35" spans="1:46" ht="20.25">
      <c r="A35" s="24"/>
      <c r="B35" s="5"/>
      <c r="C35" s="21"/>
      <c r="D35" s="5"/>
      <c r="E35" s="13"/>
      <c r="F35" s="14"/>
      <c r="G35" s="22"/>
      <c r="H35" s="14"/>
      <c r="I35" s="13"/>
      <c r="J35" s="14"/>
      <c r="K35" s="22"/>
      <c r="L35" s="14"/>
      <c r="M35" s="13"/>
      <c r="N35" s="14"/>
      <c r="O35" s="14"/>
      <c r="P35" s="14"/>
      <c r="Q35" s="13"/>
      <c r="R35" s="14"/>
      <c r="S35" s="14"/>
      <c r="T35" s="14"/>
      <c r="U35" s="14"/>
      <c r="V35" s="14"/>
      <c r="W35" s="14"/>
      <c r="X35" s="14"/>
      <c r="Y35" s="14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  <c r="AM35" s="5"/>
      <c r="AN35" s="5"/>
      <c r="AO35" s="5"/>
      <c r="AP35" s="5"/>
      <c r="AQ35" s="5"/>
      <c r="AR35" s="5"/>
      <c r="AS35" s="5"/>
      <c r="AT35" s="5"/>
    </row>
    <row r="36" spans="1:46" ht="20.25">
      <c r="A36" s="25"/>
      <c r="B36" s="5"/>
      <c r="C36" s="21"/>
      <c r="D36" s="5"/>
      <c r="E36" s="13"/>
      <c r="F36" s="14"/>
      <c r="G36" s="22"/>
      <c r="H36" s="14"/>
      <c r="I36" s="13"/>
      <c r="J36" s="14"/>
      <c r="K36" s="22"/>
      <c r="L36" s="14"/>
      <c r="M36" s="13"/>
      <c r="N36" s="14"/>
      <c r="O36" s="14"/>
      <c r="P36" s="14"/>
      <c r="Q36" s="13"/>
      <c r="R36" s="14"/>
      <c r="S36" s="14"/>
      <c r="T36" s="14"/>
      <c r="U36" s="14"/>
      <c r="V36" s="14"/>
      <c r="W36" s="14"/>
      <c r="X36" s="14"/>
      <c r="Y36" s="14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5"/>
      <c r="AN36" s="5"/>
      <c r="AO36" s="5"/>
      <c r="AP36" s="5"/>
      <c r="AQ36" s="5"/>
      <c r="AR36" s="5"/>
      <c r="AS36" s="5"/>
      <c r="AT36" s="5"/>
    </row>
    <row r="37" spans="1:46" ht="18">
      <c r="A37" s="15"/>
      <c r="B37" s="5"/>
      <c r="C37" s="21"/>
      <c r="D37" s="5"/>
      <c r="E37" s="6"/>
      <c r="F37" s="5"/>
      <c r="G37" s="21"/>
      <c r="H37" s="5"/>
      <c r="I37" s="6"/>
      <c r="J37" s="5"/>
      <c r="K37" s="21"/>
      <c r="L37" s="5"/>
      <c r="M37" s="6"/>
      <c r="N37" s="5"/>
      <c r="O37" s="5"/>
      <c r="P37" s="5"/>
      <c r="Q37" s="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  <c r="AM37" s="5"/>
      <c r="AN37" s="5"/>
      <c r="AO37" s="5"/>
      <c r="AP37" s="5"/>
      <c r="AQ37" s="5"/>
      <c r="AR37" s="5"/>
      <c r="AS37" s="5"/>
      <c r="AT37" s="5"/>
    </row>
    <row r="38" spans="1:46" ht="18">
      <c r="A38" s="15"/>
      <c r="B38" s="5"/>
      <c r="C38" s="21"/>
      <c r="D38" s="5"/>
      <c r="E38" s="6"/>
      <c r="F38" s="5"/>
      <c r="G38" s="21"/>
      <c r="H38" s="5"/>
      <c r="I38" s="6"/>
      <c r="J38" s="5"/>
      <c r="K38" s="21"/>
      <c r="L38" s="5"/>
      <c r="M38" s="6"/>
      <c r="N38" s="5"/>
      <c r="O38" s="5"/>
      <c r="P38" s="5"/>
      <c r="Q38" s="6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  <c r="AM38" s="5"/>
      <c r="AN38" s="5"/>
      <c r="AO38" s="5"/>
      <c r="AP38" s="5"/>
      <c r="AQ38" s="5"/>
      <c r="AR38" s="5"/>
      <c r="AS38" s="5"/>
      <c r="AT38" s="5"/>
    </row>
    <row r="39" spans="1:46" ht="18">
      <c r="A39" s="5"/>
      <c r="B39" s="5"/>
      <c r="C39" s="21"/>
      <c r="D39" s="5"/>
      <c r="E39" s="6"/>
      <c r="F39" s="5"/>
      <c r="G39" s="21"/>
      <c r="H39" s="5"/>
      <c r="I39" s="6"/>
      <c r="J39" s="5"/>
      <c r="K39" s="21"/>
      <c r="L39" s="5"/>
      <c r="M39" s="6"/>
      <c r="N39" s="5"/>
      <c r="O39" s="5"/>
      <c r="P39" s="5"/>
      <c r="Q39" s="6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  <c r="AM39" s="5"/>
      <c r="AN39" s="5"/>
      <c r="AO39" s="5"/>
      <c r="AP39" s="5"/>
      <c r="AQ39" s="5"/>
      <c r="AR39" s="5"/>
      <c r="AS39" s="5"/>
      <c r="AT39" s="5"/>
    </row>
    <row r="40" spans="1:46" ht="18">
      <c r="A40" s="5"/>
      <c r="B40" s="5"/>
      <c r="C40" s="21"/>
      <c r="D40" s="5"/>
      <c r="E40" s="6"/>
      <c r="F40" s="16"/>
      <c r="G40" s="21"/>
      <c r="H40" s="5"/>
      <c r="I40" s="6"/>
      <c r="J40" s="5"/>
      <c r="K40" s="21"/>
      <c r="L40" s="5"/>
      <c r="M40" s="6"/>
      <c r="N40" s="5"/>
      <c r="O40" s="5"/>
      <c r="P40" s="5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  <c r="AM40" s="5"/>
      <c r="AN40" s="5"/>
      <c r="AO40" s="5"/>
      <c r="AP40" s="5"/>
      <c r="AQ40" s="5"/>
      <c r="AR40" s="5"/>
      <c r="AS40" s="5"/>
      <c r="AT40" s="5"/>
    </row>
    <row r="41" spans="1:46" ht="18">
      <c r="A41" s="5"/>
      <c r="B41" s="5"/>
      <c r="C41" s="21"/>
      <c r="D41" s="5"/>
      <c r="E41" s="6"/>
      <c r="F41" s="5"/>
      <c r="G41" s="21"/>
      <c r="H41" s="5"/>
      <c r="I41" s="6"/>
      <c r="J41" s="5"/>
      <c r="K41" s="21"/>
      <c r="L41" s="5"/>
      <c r="M41" s="6"/>
      <c r="N41" s="5"/>
      <c r="O41" s="5"/>
      <c r="P41" s="5"/>
      <c r="Q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  <c r="AM41" s="5"/>
      <c r="AN41" s="5"/>
      <c r="AO41" s="5"/>
      <c r="AP41" s="5"/>
      <c r="AQ41" s="5"/>
      <c r="AR41" s="5"/>
      <c r="AS41" s="5"/>
      <c r="AT41" s="5"/>
    </row>
    <row r="42" spans="1:46" ht="18">
      <c r="A42" s="5"/>
      <c r="B42" s="5"/>
      <c r="C42" s="21"/>
      <c r="D42" s="5"/>
      <c r="E42" s="6"/>
      <c r="F42" s="5"/>
      <c r="G42" s="21"/>
      <c r="H42" s="5"/>
      <c r="I42" s="6"/>
      <c r="J42" s="5"/>
      <c r="K42" s="21"/>
      <c r="L42" s="5"/>
      <c r="M42" s="6"/>
      <c r="N42" s="5"/>
      <c r="O42" s="5"/>
      <c r="P42" s="5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  <c r="AM42" s="5"/>
      <c r="AN42" s="5"/>
      <c r="AO42" s="5"/>
      <c r="AP42" s="5"/>
      <c r="AQ42" s="5"/>
      <c r="AR42" s="5"/>
      <c r="AS42" s="5"/>
      <c r="AT42" s="5"/>
    </row>
    <row r="43" spans="1:46" ht="18">
      <c r="A43" s="5"/>
      <c r="B43" s="5"/>
      <c r="C43" s="21"/>
      <c r="D43" s="5"/>
      <c r="E43" s="6"/>
      <c r="F43" s="5"/>
      <c r="G43" s="21"/>
      <c r="H43" s="5"/>
      <c r="I43" s="6"/>
      <c r="J43" s="5"/>
      <c r="K43" s="21"/>
      <c r="L43" s="5"/>
      <c r="M43" s="6"/>
      <c r="N43" s="5"/>
      <c r="O43" s="5"/>
      <c r="P43" s="5"/>
      <c r="Q43" s="6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  <c r="AM43" s="5"/>
      <c r="AN43" s="5"/>
      <c r="AO43" s="5"/>
      <c r="AP43" s="5"/>
      <c r="AQ43" s="5"/>
      <c r="AR43" s="5"/>
      <c r="AS43" s="5"/>
      <c r="AT43" s="5"/>
    </row>
    <row r="44" spans="1:46" ht="18">
      <c r="A44" s="5"/>
      <c r="B44" s="5"/>
      <c r="C44" s="21"/>
      <c r="D44" s="5"/>
      <c r="E44" s="6"/>
      <c r="F44" s="5"/>
      <c r="G44" s="21"/>
      <c r="H44" s="5"/>
      <c r="I44" s="6"/>
      <c r="J44" s="5"/>
      <c r="K44" s="21"/>
      <c r="L44" s="5"/>
      <c r="M44" s="6"/>
      <c r="N44" s="5"/>
      <c r="O44" s="5"/>
      <c r="P44" s="5"/>
      <c r="Q44" s="6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  <c r="AM44" s="5"/>
      <c r="AN44" s="5"/>
      <c r="AO44" s="5"/>
      <c r="AP44" s="5"/>
      <c r="AQ44" s="5"/>
      <c r="AR44" s="5"/>
      <c r="AS44" s="5"/>
      <c r="AT44" s="5"/>
    </row>
    <row r="45" spans="1:46" ht="18">
      <c r="A45" s="5"/>
      <c r="B45" s="5"/>
      <c r="C45" s="21"/>
      <c r="D45" s="5"/>
      <c r="E45" s="6"/>
      <c r="F45" s="5"/>
      <c r="G45" s="21"/>
      <c r="H45" s="5"/>
      <c r="I45" s="6"/>
      <c r="J45" s="5"/>
      <c r="K45" s="21"/>
      <c r="L45" s="5"/>
      <c r="M45" s="6"/>
      <c r="N45" s="5"/>
      <c r="O45" s="5"/>
      <c r="P45" s="5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  <c r="AM45" s="5"/>
      <c r="AN45" s="5"/>
      <c r="AO45" s="5"/>
      <c r="AP45" s="5"/>
      <c r="AQ45" s="5"/>
      <c r="AR45" s="5"/>
      <c r="AS45" s="5"/>
      <c r="AT45" s="5"/>
    </row>
    <row r="46" spans="1:46" ht="18">
      <c r="A46" s="5"/>
      <c r="B46" s="5"/>
      <c r="C46" s="21"/>
      <c r="D46" s="5"/>
      <c r="E46" s="6"/>
      <c r="F46" s="5"/>
      <c r="G46" s="21"/>
      <c r="H46" s="5"/>
      <c r="I46" s="6"/>
      <c r="J46" s="5"/>
      <c r="K46" s="21"/>
      <c r="L46" s="5"/>
      <c r="M46" s="6"/>
      <c r="N46" s="5"/>
      <c r="O46" s="5"/>
      <c r="P46" s="5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  <c r="AM46" s="5"/>
      <c r="AN46" s="5"/>
      <c r="AO46" s="5"/>
      <c r="AP46" s="5"/>
      <c r="AQ46" s="5"/>
      <c r="AR46" s="5"/>
      <c r="AS46" s="5"/>
      <c r="AT46" s="5"/>
    </row>
    <row r="47" spans="1:46" ht="18">
      <c r="A47" s="5"/>
      <c r="B47" s="5"/>
      <c r="C47" s="21"/>
      <c r="D47" s="5"/>
      <c r="E47" s="6"/>
      <c r="F47" s="5"/>
      <c r="G47" s="21"/>
      <c r="H47" s="5"/>
      <c r="I47" s="6"/>
      <c r="J47" s="5"/>
      <c r="K47" s="21"/>
      <c r="L47" s="5"/>
      <c r="M47" s="6"/>
      <c r="N47" s="5"/>
      <c r="O47" s="5"/>
      <c r="P47" s="5"/>
      <c r="Q47" s="6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6"/>
      <c r="AM47" s="5"/>
      <c r="AN47" s="5"/>
      <c r="AO47" s="5"/>
      <c r="AP47" s="5"/>
      <c r="AQ47" s="5"/>
      <c r="AR47" s="5"/>
      <c r="AS47" s="5"/>
      <c r="AT47" s="5"/>
    </row>
    <row r="48" spans="1:46" ht="18">
      <c r="A48" s="5"/>
      <c r="B48" s="5"/>
      <c r="C48" s="21"/>
      <c r="D48" s="5"/>
      <c r="E48" s="6"/>
      <c r="F48" s="5"/>
      <c r="G48" s="21"/>
      <c r="H48" s="5"/>
      <c r="I48" s="6"/>
      <c r="J48" s="5"/>
      <c r="K48" s="21"/>
      <c r="L48" s="5"/>
      <c r="M48" s="6"/>
      <c r="N48" s="5"/>
      <c r="O48" s="5"/>
      <c r="P48" s="5"/>
      <c r="Q48" s="6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6"/>
      <c r="AM48" s="5"/>
      <c r="AN48" s="5"/>
      <c r="AO48" s="5"/>
      <c r="AP48" s="5"/>
      <c r="AQ48" s="5"/>
      <c r="AR48" s="5"/>
      <c r="AS48" s="5"/>
      <c r="AT48" s="5"/>
    </row>
    <row r="49" spans="1:46" ht="18">
      <c r="A49" s="5"/>
      <c r="B49" s="5"/>
      <c r="C49" s="21"/>
      <c r="D49" s="5"/>
      <c r="E49" s="6"/>
      <c r="F49" s="5"/>
      <c r="G49" s="21"/>
      <c r="H49" s="5"/>
      <c r="I49" s="6"/>
      <c r="J49" s="5"/>
      <c r="K49" s="21"/>
      <c r="L49" s="5"/>
      <c r="M49" s="6"/>
      <c r="N49" s="5"/>
      <c r="O49" s="5"/>
      <c r="P49" s="5"/>
      <c r="Q49" s="6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  <c r="AM49" s="5"/>
      <c r="AN49" s="5"/>
      <c r="AO49" s="5"/>
      <c r="AP49" s="5"/>
      <c r="AQ49" s="5"/>
      <c r="AR49" s="5"/>
      <c r="AS49" s="5"/>
      <c r="AT49" s="5"/>
    </row>
    <row r="50" spans="1:46" ht="18">
      <c r="A50" s="5"/>
      <c r="B50" s="5"/>
      <c r="C50" s="21"/>
      <c r="D50" s="5"/>
      <c r="E50" s="6"/>
      <c r="F50" s="5"/>
      <c r="G50" s="21"/>
      <c r="H50" s="5"/>
      <c r="I50" s="6"/>
      <c r="J50" s="5"/>
      <c r="K50" s="21"/>
      <c r="L50" s="5"/>
      <c r="M50" s="6"/>
      <c r="N50" s="5"/>
      <c r="O50" s="5"/>
      <c r="P50" s="5"/>
      <c r="Q50" s="6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  <c r="AM50" s="5"/>
      <c r="AN50" s="5"/>
      <c r="AO50" s="5"/>
      <c r="AP50" s="5"/>
      <c r="AQ50" s="5"/>
      <c r="AR50" s="5"/>
      <c r="AS50" s="5"/>
      <c r="AT50" s="5"/>
    </row>
    <row r="51" spans="1:46" ht="18">
      <c r="A51" s="5"/>
      <c r="B51" s="5"/>
      <c r="C51" s="21"/>
      <c r="D51" s="5"/>
      <c r="E51" s="6"/>
      <c r="F51" s="5"/>
      <c r="G51" s="21"/>
      <c r="H51" s="5"/>
      <c r="I51" s="6"/>
      <c r="J51" s="5"/>
      <c r="K51" s="21"/>
      <c r="L51" s="5"/>
      <c r="M51" s="6"/>
      <c r="N51" s="5"/>
      <c r="O51" s="5"/>
      <c r="P51" s="5"/>
      <c r="Q51" s="6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6"/>
      <c r="AM51" s="5"/>
      <c r="AN51" s="5"/>
      <c r="AO51" s="5"/>
      <c r="AP51" s="5"/>
      <c r="AQ51" s="5"/>
      <c r="AR51" s="5"/>
      <c r="AS51" s="5"/>
      <c r="AT51" s="5"/>
    </row>
    <row r="52" spans="1:46" ht="18">
      <c r="A52" s="5"/>
      <c r="B52" s="5"/>
      <c r="C52" s="21"/>
      <c r="D52" s="5"/>
      <c r="E52" s="6"/>
      <c r="F52" s="5"/>
      <c r="G52" s="21"/>
      <c r="H52" s="5"/>
      <c r="I52" s="6"/>
      <c r="J52" s="5"/>
      <c r="K52" s="21"/>
      <c r="L52" s="5"/>
      <c r="M52" s="6"/>
      <c r="N52" s="5"/>
      <c r="O52" s="5"/>
      <c r="P52" s="5"/>
      <c r="Q52" s="6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6"/>
      <c r="AM52" s="5"/>
      <c r="AN52" s="5"/>
      <c r="AO52" s="5"/>
      <c r="AP52" s="5"/>
      <c r="AQ52" s="5"/>
      <c r="AR52" s="5"/>
      <c r="AS52" s="5"/>
      <c r="AT52" s="5"/>
    </row>
    <row r="53" spans="1:46" ht="18">
      <c r="A53" s="5"/>
      <c r="B53" s="5"/>
      <c r="C53" s="21"/>
      <c r="D53" s="5"/>
      <c r="E53" s="6"/>
      <c r="F53" s="5"/>
      <c r="G53" s="21"/>
      <c r="H53" s="5"/>
      <c r="I53" s="6"/>
      <c r="J53" s="5"/>
      <c r="K53" s="21"/>
      <c r="L53" s="5"/>
      <c r="M53" s="6"/>
      <c r="N53" s="5"/>
      <c r="O53" s="5"/>
      <c r="P53" s="5"/>
      <c r="Q53" s="6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6"/>
      <c r="AM53" s="5"/>
      <c r="AN53" s="5"/>
      <c r="AO53" s="5"/>
      <c r="AP53" s="5"/>
      <c r="AQ53" s="5"/>
      <c r="AR53" s="5"/>
      <c r="AS53" s="5"/>
      <c r="AT53" s="5"/>
    </row>
    <row r="54" spans="1:46" ht="18">
      <c r="A54" s="5"/>
      <c r="B54" s="5"/>
      <c r="C54" s="21"/>
      <c r="D54" s="5"/>
      <c r="E54" s="6"/>
      <c r="F54" s="5"/>
      <c r="G54" s="21"/>
      <c r="H54" s="5"/>
      <c r="I54" s="6"/>
      <c r="J54" s="5"/>
      <c r="K54" s="21"/>
      <c r="L54" s="5"/>
      <c r="M54" s="6"/>
      <c r="N54" s="5"/>
      <c r="O54" s="5"/>
      <c r="P54" s="5"/>
      <c r="Q54" s="6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6"/>
      <c r="AM54" s="5"/>
      <c r="AN54" s="5"/>
      <c r="AO54" s="5"/>
      <c r="AP54" s="5"/>
      <c r="AQ54" s="5"/>
      <c r="AR54" s="5"/>
      <c r="AS54" s="5"/>
      <c r="AT54" s="5"/>
    </row>
    <row r="55" spans="1:46" ht="18">
      <c r="A55" s="5"/>
      <c r="B55" s="5"/>
      <c r="C55" s="21"/>
      <c r="D55" s="5"/>
      <c r="E55" s="6"/>
      <c r="F55" s="5"/>
      <c r="G55" s="21"/>
      <c r="H55" s="5"/>
      <c r="I55" s="6"/>
      <c r="J55" s="5"/>
      <c r="K55" s="21"/>
      <c r="L55" s="5"/>
      <c r="M55" s="6"/>
      <c r="N55" s="5"/>
      <c r="O55" s="5"/>
      <c r="P55" s="5"/>
      <c r="Q55" s="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6"/>
      <c r="AM55" s="5"/>
      <c r="AN55" s="5"/>
      <c r="AO55" s="5"/>
      <c r="AP55" s="5"/>
      <c r="AQ55" s="5"/>
      <c r="AR55" s="5"/>
      <c r="AS55" s="5"/>
      <c r="AT55" s="5"/>
    </row>
    <row r="56" spans="1:46" ht="18">
      <c r="A56" s="5"/>
      <c r="B56" s="5"/>
      <c r="C56" s="21"/>
      <c r="D56" s="5"/>
      <c r="E56" s="6"/>
      <c r="F56" s="5"/>
      <c r="G56" s="21"/>
      <c r="H56" s="5"/>
      <c r="I56" s="6"/>
      <c r="J56" s="5"/>
      <c r="K56" s="21"/>
      <c r="L56" s="5"/>
      <c r="M56" s="6"/>
      <c r="N56" s="5"/>
      <c r="O56" s="5"/>
      <c r="P56" s="5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6"/>
      <c r="AM56" s="5"/>
      <c r="AN56" s="5"/>
      <c r="AO56" s="5"/>
      <c r="AP56" s="5"/>
      <c r="AQ56" s="5"/>
      <c r="AR56" s="5"/>
      <c r="AS56" s="5"/>
      <c r="AT56" s="5"/>
    </row>
    <row r="57" spans="1:46" ht="18">
      <c r="A57" s="5"/>
      <c r="B57" s="5"/>
      <c r="C57" s="21"/>
      <c r="D57" s="5"/>
      <c r="E57" s="6"/>
      <c r="F57" s="5"/>
      <c r="G57" s="21"/>
      <c r="H57" s="5"/>
      <c r="I57" s="6"/>
      <c r="J57" s="5"/>
      <c r="K57" s="21"/>
      <c r="L57" s="5"/>
      <c r="M57" s="6"/>
      <c r="N57" s="5"/>
      <c r="O57" s="5"/>
      <c r="P57" s="5"/>
      <c r="Q57" s="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6"/>
      <c r="AM57" s="5"/>
      <c r="AN57" s="5"/>
      <c r="AO57" s="5"/>
      <c r="AP57" s="5"/>
      <c r="AQ57" s="5"/>
      <c r="AR57" s="5"/>
      <c r="AS57" s="5"/>
      <c r="AT57" s="5"/>
    </row>
    <row r="58" spans="1:46" ht="18">
      <c r="A58" s="5"/>
      <c r="B58" s="5"/>
      <c r="C58" s="21"/>
      <c r="D58" s="5"/>
      <c r="E58" s="6"/>
      <c r="F58" s="5"/>
      <c r="G58" s="21"/>
      <c r="H58" s="5"/>
      <c r="I58" s="6"/>
      <c r="J58" s="5"/>
      <c r="K58" s="21"/>
      <c r="L58" s="5"/>
      <c r="M58" s="6"/>
      <c r="N58" s="5"/>
      <c r="O58" s="5"/>
      <c r="P58" s="5"/>
      <c r="Q58" s="6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6"/>
      <c r="AM58" s="5"/>
      <c r="AN58" s="5"/>
      <c r="AO58" s="5"/>
      <c r="AP58" s="5"/>
      <c r="AQ58" s="5"/>
      <c r="AR58" s="5"/>
      <c r="AS58" s="5"/>
      <c r="AT58" s="5"/>
    </row>
    <row r="59" spans="1:46" ht="18">
      <c r="A59" s="5"/>
      <c r="B59" s="5"/>
      <c r="C59" s="21"/>
      <c r="D59" s="5"/>
      <c r="E59" s="6"/>
      <c r="F59" s="5"/>
      <c r="G59" s="21"/>
      <c r="H59" s="5"/>
      <c r="I59" s="6"/>
      <c r="J59" s="5"/>
      <c r="K59" s="21"/>
      <c r="L59" s="5"/>
      <c r="M59" s="6"/>
      <c r="N59" s="5"/>
      <c r="O59" s="5"/>
      <c r="P59" s="5"/>
      <c r="Q59" s="6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6"/>
      <c r="AM59" s="5"/>
      <c r="AN59" s="5"/>
      <c r="AO59" s="5"/>
      <c r="AP59" s="5"/>
      <c r="AQ59" s="5"/>
      <c r="AR59" s="5"/>
      <c r="AS59" s="5"/>
      <c r="AT59" s="5"/>
    </row>
    <row r="60" spans="1:46" ht="18">
      <c r="A60" s="5"/>
      <c r="B60" s="5"/>
      <c r="C60" s="21"/>
      <c r="D60" s="5"/>
      <c r="E60" s="6"/>
      <c r="F60" s="5"/>
      <c r="G60" s="21"/>
      <c r="H60" s="5"/>
      <c r="I60" s="6"/>
      <c r="J60" s="5"/>
      <c r="K60" s="21"/>
      <c r="L60" s="5"/>
      <c r="M60" s="6"/>
      <c r="N60" s="5"/>
      <c r="O60" s="5"/>
      <c r="P60" s="5"/>
      <c r="Q60" s="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6"/>
      <c r="AM60" s="5"/>
      <c r="AN60" s="5"/>
      <c r="AO60" s="5"/>
      <c r="AP60" s="5"/>
      <c r="AQ60" s="5"/>
      <c r="AR60" s="5"/>
      <c r="AS60" s="5"/>
      <c r="AT60" s="5"/>
    </row>
    <row r="61" spans="1:46" ht="18">
      <c r="A61" s="5"/>
      <c r="B61" s="5"/>
      <c r="C61" s="21"/>
      <c r="D61" s="5"/>
      <c r="E61" s="6"/>
      <c r="F61" s="5"/>
      <c r="G61" s="21"/>
      <c r="H61" s="5"/>
      <c r="I61" s="6"/>
      <c r="J61" s="5"/>
      <c r="K61" s="21"/>
      <c r="L61" s="5"/>
      <c r="M61" s="6"/>
      <c r="N61" s="5"/>
      <c r="O61" s="5"/>
      <c r="P61" s="5"/>
      <c r="Q61" s="6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6"/>
      <c r="AM61" s="5"/>
      <c r="AN61" s="5"/>
      <c r="AO61" s="5"/>
      <c r="AP61" s="5"/>
      <c r="AQ61" s="5"/>
      <c r="AR61" s="5"/>
      <c r="AS61" s="5"/>
      <c r="AT61" s="5"/>
    </row>
    <row r="62" spans="1:46" ht="18">
      <c r="A62" s="5"/>
      <c r="B62" s="5"/>
      <c r="C62" s="21"/>
      <c r="D62" s="5"/>
      <c r="E62" s="6"/>
      <c r="F62" s="5"/>
      <c r="G62" s="21"/>
      <c r="H62" s="5"/>
      <c r="I62" s="6"/>
      <c r="J62" s="5"/>
      <c r="K62" s="21"/>
      <c r="L62" s="5"/>
      <c r="M62" s="6"/>
      <c r="N62" s="5"/>
      <c r="O62" s="5"/>
      <c r="P62" s="5"/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6"/>
      <c r="AM62" s="5"/>
      <c r="AN62" s="5"/>
      <c r="AO62" s="5"/>
      <c r="AP62" s="5"/>
      <c r="AQ62" s="5"/>
      <c r="AR62" s="5"/>
      <c r="AS62" s="5"/>
      <c r="AT62" s="5"/>
    </row>
    <row r="63" spans="1:46" ht="18">
      <c r="A63" s="5"/>
      <c r="B63" s="5"/>
      <c r="C63" s="21"/>
      <c r="D63" s="5"/>
      <c r="E63" s="6"/>
      <c r="F63" s="5"/>
      <c r="G63" s="21"/>
      <c r="H63" s="5"/>
      <c r="I63" s="6"/>
      <c r="J63" s="5"/>
      <c r="K63" s="21"/>
      <c r="L63" s="5"/>
      <c r="M63" s="6"/>
      <c r="N63" s="5"/>
      <c r="O63" s="5"/>
      <c r="P63" s="5"/>
      <c r="Q63" s="6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6"/>
      <c r="AM63" s="5"/>
      <c r="AN63" s="5"/>
      <c r="AO63" s="5"/>
      <c r="AP63" s="5"/>
      <c r="AQ63" s="5"/>
      <c r="AR63" s="5"/>
      <c r="AS63" s="5"/>
      <c r="AT63" s="5"/>
    </row>
    <row r="64" spans="1:46" ht="18">
      <c r="A64" s="5"/>
      <c r="B64" s="5"/>
      <c r="C64" s="21"/>
      <c r="D64" s="5"/>
      <c r="E64" s="6"/>
      <c r="F64" s="5"/>
      <c r="G64" s="21"/>
      <c r="H64" s="5"/>
      <c r="I64" s="6"/>
      <c r="J64" s="5"/>
      <c r="K64" s="21"/>
      <c r="L64" s="5"/>
      <c r="M64" s="6"/>
      <c r="N64" s="5"/>
      <c r="O64" s="5"/>
      <c r="P64" s="5"/>
      <c r="Q64" s="6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6"/>
      <c r="AM64" s="5"/>
      <c r="AN64" s="5"/>
      <c r="AO64" s="5"/>
      <c r="AP64" s="5"/>
      <c r="AQ64" s="5"/>
      <c r="AR64" s="5"/>
      <c r="AS64" s="5"/>
      <c r="AT64" s="5"/>
    </row>
    <row r="65" spans="1:46" ht="18">
      <c r="A65" s="5"/>
      <c r="B65" s="5"/>
      <c r="C65" s="21"/>
      <c r="D65" s="5"/>
      <c r="E65" s="6"/>
      <c r="F65" s="5"/>
      <c r="G65" s="21"/>
      <c r="H65" s="5"/>
      <c r="I65" s="6"/>
      <c r="J65" s="5"/>
      <c r="K65" s="21"/>
      <c r="L65" s="5"/>
      <c r="M65" s="6"/>
      <c r="N65" s="5"/>
      <c r="O65" s="5"/>
      <c r="P65" s="5"/>
      <c r="Q65" s="6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6"/>
      <c r="AM65" s="5"/>
      <c r="AN65" s="5"/>
      <c r="AO65" s="5"/>
      <c r="AP65" s="5"/>
      <c r="AQ65" s="5"/>
      <c r="AR65" s="5"/>
      <c r="AS65" s="5"/>
      <c r="AT65" s="5"/>
    </row>
    <row r="66" spans="1:46" ht="18">
      <c r="A66" s="5"/>
      <c r="B66" s="5"/>
      <c r="C66" s="21"/>
      <c r="D66" s="5"/>
      <c r="E66" s="6"/>
      <c r="F66" s="5"/>
      <c r="G66" s="21"/>
      <c r="H66" s="5"/>
      <c r="I66" s="6"/>
      <c r="J66" s="5"/>
      <c r="K66" s="21"/>
      <c r="L66" s="5"/>
      <c r="M66" s="6"/>
      <c r="N66" s="5"/>
      <c r="O66" s="5"/>
      <c r="P66" s="5"/>
      <c r="Q66" s="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6"/>
      <c r="AM66" s="5"/>
      <c r="AN66" s="5"/>
      <c r="AO66" s="5"/>
      <c r="AP66" s="5"/>
      <c r="AQ66" s="5"/>
      <c r="AR66" s="5"/>
      <c r="AS66" s="5"/>
      <c r="AT66" s="5"/>
    </row>
    <row r="67" spans="1:46" ht="18">
      <c r="A67" s="5"/>
      <c r="B67" s="5"/>
      <c r="C67" s="21"/>
      <c r="D67" s="5"/>
      <c r="E67" s="6"/>
      <c r="F67" s="5"/>
      <c r="G67" s="21"/>
      <c r="H67" s="5"/>
      <c r="I67" s="6"/>
      <c r="J67" s="5"/>
      <c r="K67" s="21"/>
      <c r="L67" s="5"/>
      <c r="M67" s="6"/>
      <c r="N67" s="5"/>
      <c r="O67" s="5"/>
      <c r="P67" s="5"/>
      <c r="Q67" s="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6"/>
      <c r="AM67" s="5"/>
      <c r="AN67" s="5"/>
      <c r="AO67" s="5"/>
      <c r="AP67" s="5"/>
      <c r="AQ67" s="5"/>
      <c r="AR67" s="5"/>
      <c r="AS67" s="5"/>
      <c r="AT67" s="5"/>
    </row>
    <row r="68" spans="1:46" ht="18">
      <c r="A68" s="5"/>
      <c r="B68" s="5"/>
      <c r="C68" s="21"/>
      <c r="D68" s="5"/>
      <c r="E68" s="6"/>
      <c r="F68" s="5"/>
      <c r="G68" s="21"/>
      <c r="H68" s="5"/>
      <c r="I68" s="6"/>
      <c r="J68" s="5"/>
      <c r="K68" s="21"/>
      <c r="L68" s="5"/>
      <c r="M68" s="6"/>
      <c r="N68" s="5"/>
      <c r="O68" s="5"/>
      <c r="P68" s="5"/>
      <c r="Q68" s="6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6"/>
      <c r="AM68" s="5"/>
      <c r="AN68" s="5"/>
      <c r="AO68" s="5"/>
      <c r="AP68" s="5"/>
      <c r="AQ68" s="5"/>
      <c r="AR68" s="5"/>
      <c r="AS68" s="5"/>
      <c r="AT68" s="5"/>
    </row>
    <row r="69" spans="1:46" ht="18">
      <c r="A69" s="5"/>
      <c r="B69" s="5"/>
      <c r="C69" s="21"/>
      <c r="D69" s="5"/>
      <c r="E69" s="6"/>
      <c r="F69" s="5"/>
      <c r="G69" s="21"/>
      <c r="H69" s="5"/>
      <c r="I69" s="6"/>
      <c r="J69" s="5"/>
      <c r="K69" s="21"/>
      <c r="L69" s="5"/>
      <c r="M69" s="6"/>
      <c r="N69" s="5"/>
      <c r="O69" s="5"/>
      <c r="P69" s="5"/>
      <c r="Q69" s="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6"/>
      <c r="AM69" s="5"/>
      <c r="AN69" s="5"/>
      <c r="AO69" s="5"/>
      <c r="AP69" s="5"/>
      <c r="AQ69" s="5"/>
      <c r="AR69" s="5"/>
      <c r="AS69" s="5"/>
      <c r="AT69" s="5"/>
    </row>
    <row r="70" spans="1:46" ht="18">
      <c r="A70" s="5"/>
      <c r="B70" s="5"/>
      <c r="C70" s="21"/>
      <c r="D70" s="5"/>
      <c r="E70" s="6"/>
      <c r="F70" s="5"/>
      <c r="G70" s="21"/>
      <c r="H70" s="5"/>
      <c r="I70" s="6"/>
      <c r="J70" s="5"/>
      <c r="K70" s="21"/>
      <c r="L70" s="5"/>
      <c r="M70" s="6"/>
      <c r="N70" s="5"/>
      <c r="O70" s="5"/>
      <c r="P70" s="5"/>
      <c r="Q70" s="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6"/>
      <c r="AM70" s="5"/>
      <c r="AN70" s="5"/>
      <c r="AO70" s="5"/>
      <c r="AP70" s="5"/>
      <c r="AQ70" s="5"/>
      <c r="AR70" s="5"/>
      <c r="AS70" s="5"/>
      <c r="AT70" s="5"/>
    </row>
    <row r="71" spans="1:46" ht="18">
      <c r="A71" s="5"/>
      <c r="B71" s="5"/>
      <c r="C71" s="21"/>
      <c r="D71" s="5"/>
      <c r="E71" s="6"/>
      <c r="F71" s="5"/>
      <c r="G71" s="21"/>
      <c r="H71" s="5"/>
      <c r="I71" s="6"/>
      <c r="J71" s="5"/>
      <c r="K71" s="21"/>
      <c r="L71" s="5"/>
      <c r="M71" s="6"/>
      <c r="N71" s="5"/>
      <c r="O71" s="5"/>
      <c r="P71" s="5"/>
      <c r="Q71" s="6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6"/>
      <c r="AM71" s="5"/>
      <c r="AN71" s="5"/>
      <c r="AO71" s="5"/>
      <c r="AP71" s="5"/>
      <c r="AQ71" s="5"/>
      <c r="AR71" s="5"/>
      <c r="AS71" s="5"/>
      <c r="AT71" s="5"/>
    </row>
    <row r="72" spans="1:46" ht="18">
      <c r="A72" s="5"/>
      <c r="B72" s="5"/>
      <c r="C72" s="21"/>
      <c r="D72" s="5"/>
      <c r="E72" s="6"/>
      <c r="F72" s="5"/>
      <c r="G72" s="21"/>
      <c r="H72" s="5"/>
      <c r="I72" s="6"/>
      <c r="J72" s="5"/>
      <c r="K72" s="21"/>
      <c r="L72" s="5"/>
      <c r="M72" s="6"/>
      <c r="N72" s="5"/>
      <c r="O72" s="5"/>
      <c r="P72" s="5"/>
      <c r="Q72" s="6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6"/>
      <c r="AM72" s="5"/>
      <c r="AN72" s="5"/>
      <c r="AO72" s="5"/>
      <c r="AP72" s="5"/>
      <c r="AQ72" s="5"/>
      <c r="AR72" s="5"/>
      <c r="AS72" s="5"/>
      <c r="AT72" s="5"/>
    </row>
    <row r="73" spans="1:46" ht="18">
      <c r="A73" s="5"/>
      <c r="B73" s="5"/>
      <c r="C73" s="21"/>
      <c r="D73" s="5"/>
      <c r="E73" s="6"/>
      <c r="F73" s="5"/>
      <c r="G73" s="21"/>
      <c r="H73" s="5"/>
      <c r="I73" s="6"/>
      <c r="J73" s="5"/>
      <c r="K73" s="21"/>
      <c r="L73" s="5"/>
      <c r="M73" s="6"/>
      <c r="N73" s="5"/>
      <c r="O73" s="5"/>
      <c r="P73" s="5"/>
      <c r="Q73" s="6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6"/>
      <c r="AM73" s="5"/>
      <c r="AN73" s="5"/>
      <c r="AO73" s="5"/>
      <c r="AP73" s="5"/>
      <c r="AQ73" s="5"/>
      <c r="AR73" s="5"/>
      <c r="AS73" s="5"/>
      <c r="AT73" s="5"/>
    </row>
    <row r="74" spans="1:46" ht="18">
      <c r="A74" s="5"/>
      <c r="B74" s="5"/>
      <c r="C74" s="21"/>
      <c r="D74" s="5"/>
      <c r="E74" s="6"/>
      <c r="F74" s="5"/>
      <c r="G74" s="21"/>
      <c r="H74" s="5"/>
      <c r="I74" s="6"/>
      <c r="J74" s="5"/>
      <c r="K74" s="21"/>
      <c r="L74" s="5"/>
      <c r="M74" s="6"/>
      <c r="N74" s="5"/>
      <c r="O74" s="5"/>
      <c r="P74" s="5"/>
      <c r="Q74" s="6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6"/>
      <c r="AM74" s="5"/>
      <c r="AN74" s="5"/>
      <c r="AO74" s="5"/>
      <c r="AP74" s="5"/>
      <c r="AQ74" s="5"/>
      <c r="AR74" s="5"/>
      <c r="AS74" s="5"/>
      <c r="AT74" s="5"/>
    </row>
    <row r="75" spans="1:46" ht="18">
      <c r="A75" s="5"/>
      <c r="B75" s="5"/>
      <c r="C75" s="21"/>
      <c r="D75" s="5"/>
      <c r="E75" s="6"/>
      <c r="F75" s="5"/>
      <c r="G75" s="21"/>
      <c r="H75" s="5"/>
      <c r="I75" s="6"/>
      <c r="J75" s="5"/>
      <c r="K75" s="21"/>
      <c r="L75" s="5"/>
      <c r="M75" s="6"/>
      <c r="N75" s="5"/>
      <c r="O75" s="5"/>
      <c r="P75" s="5"/>
      <c r="Q75" s="6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6"/>
      <c r="AM75" s="5"/>
      <c r="AN75" s="5"/>
      <c r="AO75" s="5"/>
      <c r="AP75" s="5"/>
      <c r="AQ75" s="5"/>
      <c r="AR75" s="5"/>
      <c r="AS75" s="5"/>
      <c r="AT75" s="5"/>
    </row>
    <row r="76" spans="1:46" ht="18">
      <c r="A76" s="5"/>
      <c r="B76" s="5"/>
      <c r="C76" s="21"/>
      <c r="D76" s="5"/>
      <c r="E76" s="6"/>
      <c r="F76" s="5"/>
      <c r="G76" s="21"/>
      <c r="H76" s="5"/>
      <c r="I76" s="6"/>
      <c r="J76" s="5"/>
      <c r="K76" s="21"/>
      <c r="L76" s="5"/>
      <c r="M76" s="6"/>
      <c r="N76" s="5"/>
      <c r="O76" s="5"/>
      <c r="P76" s="5"/>
      <c r="Q76" s="6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6"/>
      <c r="AM76" s="5"/>
      <c r="AN76" s="5"/>
      <c r="AO76" s="5"/>
      <c r="AP76" s="5"/>
      <c r="AQ76" s="5"/>
      <c r="AR76" s="5"/>
      <c r="AS76" s="5"/>
      <c r="AT76" s="5"/>
    </row>
    <row r="77" spans="1:46" ht="18">
      <c r="A77" s="5"/>
      <c r="B77" s="5"/>
      <c r="C77" s="21"/>
      <c r="D77" s="5"/>
      <c r="E77" s="6"/>
      <c r="F77" s="5"/>
      <c r="G77" s="21"/>
      <c r="H77" s="5"/>
      <c r="I77" s="6"/>
      <c r="J77" s="5"/>
      <c r="K77" s="21"/>
      <c r="L77" s="5"/>
      <c r="M77" s="6"/>
      <c r="N77" s="5"/>
      <c r="O77" s="5"/>
      <c r="P77" s="5"/>
      <c r="Q77" s="6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6"/>
      <c r="AM77" s="5"/>
      <c r="AN77" s="5"/>
      <c r="AO77" s="5"/>
      <c r="AP77" s="5"/>
      <c r="AQ77" s="5"/>
      <c r="AR77" s="5"/>
      <c r="AS77" s="5"/>
      <c r="AT77" s="5"/>
    </row>
    <row r="78" spans="1:46" ht="18">
      <c r="A78" s="5"/>
      <c r="B78" s="5"/>
      <c r="C78" s="21"/>
      <c r="D78" s="5"/>
      <c r="E78" s="6"/>
      <c r="F78" s="5"/>
      <c r="G78" s="21"/>
      <c r="H78" s="5"/>
      <c r="I78" s="6"/>
      <c r="J78" s="5"/>
      <c r="K78" s="21"/>
      <c r="L78" s="5"/>
      <c r="M78" s="6"/>
      <c r="N78" s="5"/>
      <c r="O78" s="5"/>
      <c r="P78" s="5"/>
      <c r="Q78" s="6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6"/>
      <c r="AM78" s="5"/>
      <c r="AN78" s="5"/>
      <c r="AO78" s="5"/>
      <c r="AP78" s="5"/>
      <c r="AQ78" s="5"/>
      <c r="AR78" s="5"/>
      <c r="AS78" s="5"/>
      <c r="AT78" s="5"/>
    </row>
    <row r="79" spans="1:46" ht="18">
      <c r="A79" s="5"/>
      <c r="B79" s="5"/>
      <c r="C79" s="21"/>
      <c r="D79" s="5"/>
      <c r="E79" s="6"/>
      <c r="F79" s="5"/>
      <c r="G79" s="21"/>
      <c r="H79" s="5"/>
      <c r="I79" s="6"/>
      <c r="J79" s="5"/>
      <c r="K79" s="21"/>
      <c r="L79" s="5"/>
      <c r="M79" s="6"/>
      <c r="N79" s="5"/>
      <c r="O79" s="5"/>
      <c r="P79" s="5"/>
      <c r="Q79" s="6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6"/>
      <c r="AM79" s="5"/>
      <c r="AN79" s="5"/>
      <c r="AO79" s="5"/>
      <c r="AP79" s="5"/>
      <c r="AQ79" s="5"/>
      <c r="AR79" s="5"/>
      <c r="AS79" s="5"/>
      <c r="AT79" s="5"/>
    </row>
    <row r="80" spans="1:46" ht="18">
      <c r="A80" s="5"/>
      <c r="B80" s="5"/>
      <c r="C80" s="21"/>
      <c r="D80" s="5"/>
      <c r="E80" s="6"/>
      <c r="F80" s="5"/>
      <c r="G80" s="21"/>
      <c r="H80" s="5"/>
      <c r="I80" s="6"/>
      <c r="J80" s="5"/>
      <c r="K80" s="21"/>
      <c r="L80" s="5"/>
      <c r="M80" s="6"/>
      <c r="N80" s="5"/>
      <c r="O80" s="5"/>
      <c r="P80" s="5"/>
      <c r="Q80" s="6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6"/>
      <c r="AM80" s="5"/>
      <c r="AN80" s="5"/>
      <c r="AO80" s="5"/>
      <c r="AP80" s="5"/>
      <c r="AQ80" s="5"/>
      <c r="AR80" s="5"/>
      <c r="AS80" s="5"/>
      <c r="AT80" s="5"/>
    </row>
    <row r="81" spans="1:46" ht="18">
      <c r="A81" s="5"/>
      <c r="B81" s="5"/>
      <c r="C81" s="21"/>
      <c r="D81" s="5"/>
      <c r="E81" s="6"/>
      <c r="F81" s="5"/>
      <c r="G81" s="21"/>
      <c r="H81" s="5"/>
      <c r="I81" s="6"/>
      <c r="J81" s="5"/>
      <c r="K81" s="21"/>
      <c r="L81" s="5"/>
      <c r="M81" s="6"/>
      <c r="N81" s="5"/>
      <c r="O81" s="5"/>
      <c r="P81" s="5"/>
      <c r="Q81" s="6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6"/>
      <c r="AM81" s="5"/>
      <c r="AN81" s="5"/>
      <c r="AO81" s="5"/>
      <c r="AP81" s="5"/>
      <c r="AQ81" s="5"/>
      <c r="AR81" s="5"/>
      <c r="AS81" s="5"/>
      <c r="AT81" s="5"/>
    </row>
    <row r="82" spans="1:46" ht="18">
      <c r="A82" s="5"/>
      <c r="B82" s="5"/>
      <c r="C82" s="21"/>
      <c r="D82" s="5"/>
      <c r="E82" s="6"/>
      <c r="F82" s="5"/>
      <c r="G82" s="21"/>
      <c r="H82" s="5"/>
      <c r="I82" s="6"/>
      <c r="J82" s="5"/>
      <c r="K82" s="21"/>
      <c r="L82" s="5"/>
      <c r="M82" s="6"/>
      <c r="N82" s="5"/>
      <c r="O82" s="5"/>
      <c r="P82" s="5"/>
      <c r="Q82" s="6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6"/>
      <c r="AM82" s="5"/>
      <c r="AN82" s="5"/>
      <c r="AO82" s="5"/>
      <c r="AP82" s="5"/>
      <c r="AQ82" s="5"/>
      <c r="AR82" s="5"/>
      <c r="AS82" s="5"/>
      <c r="AT82" s="5"/>
    </row>
    <row r="83" spans="1:46" ht="18">
      <c r="A83" s="5"/>
      <c r="B83" s="5"/>
      <c r="C83" s="21"/>
      <c r="D83" s="5"/>
      <c r="E83" s="6"/>
      <c r="F83" s="5"/>
      <c r="G83" s="21"/>
      <c r="H83" s="5"/>
      <c r="I83" s="6"/>
      <c r="J83" s="5"/>
      <c r="K83" s="21"/>
      <c r="L83" s="5"/>
      <c r="M83" s="6"/>
      <c r="N83" s="5"/>
      <c r="O83" s="5"/>
      <c r="P83" s="5"/>
      <c r="Q83" s="6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6"/>
      <c r="AM83" s="5"/>
      <c r="AN83" s="5"/>
      <c r="AO83" s="5"/>
      <c r="AP83" s="5"/>
      <c r="AQ83" s="5"/>
      <c r="AR83" s="5"/>
      <c r="AS83" s="5"/>
      <c r="AT83" s="5"/>
    </row>
    <row r="84" spans="1:46" ht="18">
      <c r="A84" s="5"/>
      <c r="B84" s="5"/>
      <c r="C84" s="21"/>
      <c r="D84" s="5"/>
      <c r="E84" s="6"/>
      <c r="F84" s="5"/>
      <c r="G84" s="21"/>
      <c r="H84" s="5"/>
      <c r="I84" s="6"/>
      <c r="J84" s="5"/>
      <c r="K84" s="21"/>
      <c r="L84" s="5"/>
      <c r="M84" s="6"/>
      <c r="N84" s="5"/>
      <c r="O84" s="5"/>
      <c r="P84" s="5"/>
      <c r="Q84" s="6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6"/>
      <c r="AM84" s="5"/>
      <c r="AN84" s="5"/>
      <c r="AO84" s="5"/>
      <c r="AP84" s="5"/>
      <c r="AQ84" s="5"/>
      <c r="AR84" s="5"/>
      <c r="AS84" s="5"/>
      <c r="AT84" s="5"/>
    </row>
    <row r="85" spans="1:46" ht="18">
      <c r="A85" s="5"/>
      <c r="B85" s="5"/>
      <c r="C85" s="21"/>
      <c r="D85" s="5"/>
      <c r="E85" s="6"/>
      <c r="F85" s="5"/>
      <c r="G85" s="21"/>
      <c r="H85" s="5"/>
      <c r="I85" s="6"/>
      <c r="J85" s="5"/>
      <c r="K85" s="21"/>
      <c r="L85" s="5"/>
      <c r="M85" s="6"/>
      <c r="N85" s="5"/>
      <c r="O85" s="5"/>
      <c r="P85" s="5"/>
      <c r="Q85" s="6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6"/>
      <c r="AM85" s="5"/>
      <c r="AN85" s="5"/>
      <c r="AO85" s="5"/>
      <c r="AP85" s="5"/>
      <c r="AQ85" s="5"/>
      <c r="AR85" s="5"/>
      <c r="AS85" s="5"/>
      <c r="AT85" s="5"/>
    </row>
    <row r="86" spans="1:46" ht="18">
      <c r="A86" s="5"/>
      <c r="B86" s="5"/>
      <c r="C86" s="21"/>
      <c r="D86" s="5"/>
      <c r="E86" s="6"/>
      <c r="F86" s="5"/>
      <c r="G86" s="21"/>
      <c r="H86" s="5"/>
      <c r="I86" s="6"/>
      <c r="J86" s="5"/>
      <c r="K86" s="21"/>
      <c r="L86" s="5"/>
      <c r="M86" s="6"/>
      <c r="N86" s="5"/>
      <c r="O86" s="5"/>
      <c r="P86" s="5"/>
      <c r="Q86" s="6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6"/>
      <c r="AM86" s="5"/>
      <c r="AN86" s="5"/>
      <c r="AO86" s="5"/>
      <c r="AP86" s="5"/>
      <c r="AQ86" s="5"/>
      <c r="AR86" s="5"/>
      <c r="AS86" s="5"/>
      <c r="AT86" s="5"/>
    </row>
    <row r="87" spans="1:46" ht="18">
      <c r="A87" s="5"/>
      <c r="B87" s="5"/>
      <c r="C87" s="21"/>
      <c r="D87" s="5"/>
      <c r="E87" s="6"/>
      <c r="F87" s="5"/>
      <c r="G87" s="21"/>
      <c r="H87" s="5"/>
      <c r="I87" s="6"/>
      <c r="J87" s="5"/>
      <c r="K87" s="21"/>
      <c r="L87" s="5"/>
      <c r="M87" s="6"/>
      <c r="N87" s="5"/>
      <c r="O87" s="5"/>
      <c r="P87" s="5"/>
      <c r="Q87" s="6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6"/>
      <c r="AM87" s="5"/>
      <c r="AN87" s="5"/>
      <c r="AO87" s="5"/>
      <c r="AP87" s="5"/>
      <c r="AQ87" s="5"/>
      <c r="AR87" s="5"/>
      <c r="AS87" s="5"/>
      <c r="AT87" s="5"/>
    </row>
    <row r="88" spans="1:46" ht="18">
      <c r="A88" s="5"/>
      <c r="B88" s="5"/>
      <c r="C88" s="21"/>
      <c r="D88" s="5"/>
      <c r="E88" s="6"/>
      <c r="F88" s="5"/>
      <c r="G88" s="21"/>
      <c r="H88" s="5"/>
      <c r="I88" s="6"/>
      <c r="J88" s="5"/>
      <c r="K88" s="21"/>
      <c r="L88" s="5"/>
      <c r="M88" s="6"/>
      <c r="N88" s="5"/>
      <c r="O88" s="5"/>
      <c r="P88" s="5"/>
      <c r="Q88" s="6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6"/>
      <c r="AM88" s="5"/>
      <c r="AN88" s="5"/>
      <c r="AO88" s="5"/>
      <c r="AP88" s="5"/>
      <c r="AQ88" s="5"/>
      <c r="AR88" s="5"/>
      <c r="AS88" s="5"/>
      <c r="AT88" s="5"/>
    </row>
    <row r="89" spans="1:46" ht="18">
      <c r="A89" s="5"/>
      <c r="B89" s="5"/>
      <c r="C89" s="21"/>
      <c r="D89" s="5"/>
      <c r="E89" s="6"/>
      <c r="F89" s="5"/>
      <c r="G89" s="21"/>
      <c r="H89" s="5"/>
      <c r="I89" s="6"/>
      <c r="J89" s="5"/>
      <c r="K89" s="21"/>
      <c r="L89" s="5"/>
      <c r="M89" s="6"/>
      <c r="N89" s="5"/>
      <c r="O89" s="5"/>
      <c r="P89" s="5"/>
      <c r="Q89" s="6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6"/>
      <c r="AM89" s="5"/>
      <c r="AN89" s="5"/>
      <c r="AO89" s="5"/>
      <c r="AP89" s="5"/>
      <c r="AQ89" s="5"/>
      <c r="AR89" s="5"/>
      <c r="AS89" s="5"/>
      <c r="AT89" s="5"/>
    </row>
    <row r="90" spans="1:46" ht="18">
      <c r="A90" s="5"/>
      <c r="B90" s="5"/>
      <c r="C90" s="21"/>
      <c r="D90" s="5"/>
      <c r="E90" s="6"/>
      <c r="F90" s="5"/>
      <c r="G90" s="21"/>
      <c r="H90" s="5"/>
      <c r="I90" s="6"/>
      <c r="J90" s="5"/>
      <c r="K90" s="21"/>
      <c r="L90" s="5"/>
      <c r="M90" s="6"/>
      <c r="N90" s="5"/>
      <c r="O90" s="5"/>
      <c r="P90" s="5"/>
      <c r="Q90" s="6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6"/>
      <c r="AM90" s="5"/>
      <c r="AN90" s="5"/>
      <c r="AO90" s="5"/>
      <c r="AP90" s="5"/>
      <c r="AQ90" s="5"/>
      <c r="AR90" s="5"/>
      <c r="AS90" s="5"/>
      <c r="AT90" s="5"/>
    </row>
    <row r="91" spans="1:46" ht="18">
      <c r="A91" s="5"/>
      <c r="B91" s="5"/>
      <c r="C91" s="21"/>
      <c r="D91" s="5"/>
      <c r="E91" s="6"/>
      <c r="F91" s="5"/>
      <c r="G91" s="21"/>
      <c r="H91" s="5"/>
      <c r="I91" s="6"/>
      <c r="J91" s="5"/>
      <c r="K91" s="21"/>
      <c r="L91" s="5"/>
      <c r="M91" s="6"/>
      <c r="N91" s="5"/>
      <c r="O91" s="5"/>
      <c r="P91" s="5"/>
      <c r="Q91" s="6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6"/>
      <c r="AM91" s="5"/>
      <c r="AN91" s="5"/>
      <c r="AO91" s="5"/>
      <c r="AP91" s="5"/>
      <c r="AQ91" s="5"/>
      <c r="AR91" s="5"/>
      <c r="AS91" s="5"/>
      <c r="AT91" s="5"/>
    </row>
    <row r="92" spans="1:46" ht="18">
      <c r="A92" s="5"/>
      <c r="B92" s="5"/>
      <c r="C92" s="21"/>
      <c r="D92" s="5"/>
      <c r="E92" s="6"/>
      <c r="F92" s="5"/>
      <c r="G92" s="21"/>
      <c r="H92" s="5"/>
      <c r="I92" s="6"/>
      <c r="J92" s="5"/>
      <c r="K92" s="21"/>
      <c r="L92" s="5"/>
      <c r="M92" s="6"/>
      <c r="N92" s="5"/>
      <c r="O92" s="5"/>
      <c r="P92" s="5"/>
      <c r="Q92" s="6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6"/>
      <c r="AM92" s="5"/>
      <c r="AN92" s="5"/>
      <c r="AO92" s="5"/>
      <c r="AP92" s="5"/>
      <c r="AQ92" s="5"/>
      <c r="AR92" s="5"/>
      <c r="AS92" s="5"/>
      <c r="AT92" s="5"/>
    </row>
    <row r="93" spans="1:46" ht="18">
      <c r="A93" s="5"/>
      <c r="B93" s="5"/>
      <c r="C93" s="21"/>
      <c r="D93" s="5"/>
      <c r="E93" s="6"/>
      <c r="F93" s="5"/>
      <c r="G93" s="21"/>
      <c r="H93" s="5"/>
      <c r="I93" s="6"/>
      <c r="J93" s="5"/>
      <c r="K93" s="21"/>
      <c r="L93" s="5"/>
      <c r="M93" s="6"/>
      <c r="N93" s="5"/>
      <c r="O93" s="5"/>
      <c r="P93" s="5"/>
      <c r="Q93" s="6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6"/>
      <c r="AM93" s="5"/>
      <c r="AN93" s="5"/>
      <c r="AO93" s="5"/>
      <c r="AP93" s="5"/>
      <c r="AQ93" s="5"/>
      <c r="AR93" s="5"/>
      <c r="AS93" s="5"/>
      <c r="AT93" s="5"/>
    </row>
    <row r="94" spans="1:46" ht="18">
      <c r="A94" s="5"/>
      <c r="B94" s="5"/>
      <c r="C94" s="21"/>
      <c r="D94" s="5"/>
      <c r="E94" s="6"/>
      <c r="F94" s="5"/>
      <c r="G94" s="21"/>
      <c r="H94" s="5"/>
      <c r="I94" s="6"/>
      <c r="J94" s="5"/>
      <c r="K94" s="21"/>
      <c r="L94" s="5"/>
      <c r="M94" s="6"/>
      <c r="N94" s="5"/>
      <c r="O94" s="5"/>
      <c r="P94" s="5"/>
      <c r="Q94" s="6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6"/>
      <c r="AM94" s="5"/>
      <c r="AN94" s="5"/>
      <c r="AO94" s="5"/>
      <c r="AP94" s="5"/>
      <c r="AQ94" s="5"/>
      <c r="AR94" s="5"/>
      <c r="AS94" s="5"/>
      <c r="AT94" s="5"/>
    </row>
    <row r="95" spans="1:46" ht="18">
      <c r="A95" s="5"/>
      <c r="B95" s="5"/>
      <c r="C95" s="21"/>
      <c r="D95" s="5"/>
      <c r="E95" s="6"/>
      <c r="F95" s="5"/>
      <c r="G95" s="21"/>
      <c r="H95" s="5"/>
      <c r="I95" s="6"/>
      <c r="J95" s="5"/>
      <c r="K95" s="21"/>
      <c r="L95" s="5"/>
      <c r="M95" s="6"/>
      <c r="N95" s="5"/>
      <c r="O95" s="5"/>
      <c r="P95" s="5"/>
      <c r="Q95" s="6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6"/>
      <c r="AM95" s="5"/>
      <c r="AN95" s="5"/>
      <c r="AO95" s="5"/>
      <c r="AP95" s="5"/>
      <c r="AQ95" s="5"/>
      <c r="AR95" s="5"/>
      <c r="AS95" s="5"/>
      <c r="AT95" s="5"/>
    </row>
    <row r="96" spans="1:46" ht="18">
      <c r="A96" s="5"/>
      <c r="B96" s="5"/>
      <c r="C96" s="21"/>
      <c r="D96" s="5"/>
      <c r="E96" s="6"/>
      <c r="F96" s="5"/>
      <c r="G96" s="21"/>
      <c r="H96" s="5"/>
      <c r="I96" s="6"/>
      <c r="J96" s="5"/>
      <c r="K96" s="21"/>
      <c r="L96" s="5"/>
      <c r="M96" s="6"/>
      <c r="N96" s="5"/>
      <c r="O96" s="5"/>
      <c r="P96" s="5"/>
      <c r="Q96" s="6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6"/>
      <c r="AM96" s="5"/>
      <c r="AN96" s="5"/>
      <c r="AO96" s="5"/>
      <c r="AP96" s="5"/>
      <c r="AQ96" s="5"/>
      <c r="AR96" s="5"/>
      <c r="AS96" s="5"/>
      <c r="AT96" s="5"/>
    </row>
    <row r="97" spans="1:46" ht="18">
      <c r="A97" s="5"/>
      <c r="B97" s="5"/>
      <c r="C97" s="21"/>
      <c r="D97" s="5"/>
      <c r="E97" s="6"/>
      <c r="F97" s="5"/>
      <c r="G97" s="21"/>
      <c r="H97" s="5"/>
      <c r="I97" s="6"/>
      <c r="J97" s="5"/>
      <c r="K97" s="21"/>
      <c r="L97" s="5"/>
      <c r="M97" s="6"/>
      <c r="N97" s="5"/>
      <c r="O97" s="5"/>
      <c r="P97" s="5"/>
      <c r="Q97" s="6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6"/>
      <c r="AM97" s="5"/>
      <c r="AN97" s="5"/>
      <c r="AO97" s="5"/>
      <c r="AP97" s="5"/>
      <c r="AQ97" s="5"/>
      <c r="AR97" s="5"/>
      <c r="AS97" s="5"/>
      <c r="AT97" s="5"/>
    </row>
    <row r="98" spans="1:46" ht="18">
      <c r="A98" s="5"/>
      <c r="B98" s="5"/>
      <c r="C98" s="21"/>
      <c r="D98" s="5"/>
      <c r="E98" s="6"/>
      <c r="F98" s="5"/>
      <c r="G98" s="21"/>
      <c r="H98" s="5"/>
      <c r="I98" s="6"/>
      <c r="J98" s="5"/>
      <c r="K98" s="21"/>
      <c r="L98" s="5"/>
      <c r="M98" s="6"/>
      <c r="N98" s="5"/>
      <c r="O98" s="5"/>
      <c r="P98" s="5"/>
      <c r="Q98" s="6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6"/>
      <c r="AM98" s="5"/>
      <c r="AN98" s="5"/>
      <c r="AO98" s="5"/>
      <c r="AP98" s="5"/>
      <c r="AQ98" s="5"/>
      <c r="AR98" s="5"/>
      <c r="AS98" s="5"/>
      <c r="AT98" s="5"/>
    </row>
    <row r="99" spans="1:46" ht="18">
      <c r="A99" s="5"/>
      <c r="B99" s="5"/>
      <c r="C99" s="21"/>
      <c r="D99" s="5"/>
      <c r="E99" s="6"/>
      <c r="F99" s="5"/>
      <c r="G99" s="21"/>
      <c r="H99" s="5"/>
      <c r="I99" s="6"/>
      <c r="J99" s="5"/>
      <c r="K99" s="21"/>
      <c r="L99" s="5"/>
      <c r="M99" s="6"/>
      <c r="N99" s="5"/>
      <c r="O99" s="5"/>
      <c r="P99" s="5"/>
      <c r="Q99" s="6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6"/>
      <c r="AM99" s="5"/>
      <c r="AN99" s="5"/>
      <c r="AO99" s="5"/>
      <c r="AP99" s="5"/>
      <c r="AQ99" s="5"/>
      <c r="AR99" s="5"/>
      <c r="AS99" s="5"/>
      <c r="AT99" s="5"/>
    </row>
    <row r="100" spans="1:46" ht="18">
      <c r="A100" s="5"/>
      <c r="B100" s="5"/>
      <c r="C100" s="21"/>
      <c r="D100" s="5"/>
      <c r="E100" s="6"/>
      <c r="F100" s="5"/>
      <c r="G100" s="21"/>
      <c r="H100" s="5"/>
      <c r="I100" s="6"/>
      <c r="J100" s="5"/>
      <c r="K100" s="21"/>
      <c r="L100" s="5"/>
      <c r="M100" s="6"/>
      <c r="N100" s="5"/>
      <c r="O100" s="5"/>
      <c r="P100" s="5"/>
      <c r="Q100" s="6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6"/>
      <c r="AM100" s="5"/>
      <c r="AN100" s="5"/>
      <c r="AO100" s="5"/>
      <c r="AP100" s="5"/>
      <c r="AQ100" s="5"/>
      <c r="AR100" s="5"/>
      <c r="AS100" s="5"/>
      <c r="AT100" s="5"/>
    </row>
    <row r="101" spans="1:46" ht="18">
      <c r="A101" s="5"/>
      <c r="B101" s="5"/>
      <c r="C101" s="21"/>
      <c r="D101" s="5"/>
      <c r="E101" s="6"/>
      <c r="F101" s="5"/>
      <c r="G101" s="21"/>
      <c r="H101" s="5"/>
      <c r="I101" s="6"/>
      <c r="J101" s="5"/>
      <c r="K101" s="21"/>
      <c r="L101" s="5"/>
      <c r="M101" s="6"/>
      <c r="N101" s="5"/>
      <c r="O101" s="5"/>
      <c r="P101" s="5"/>
      <c r="Q101" s="6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6"/>
      <c r="AM101" s="5"/>
      <c r="AN101" s="5"/>
      <c r="AO101" s="5"/>
      <c r="AP101" s="5"/>
      <c r="AQ101" s="5"/>
      <c r="AR101" s="5"/>
      <c r="AS101" s="5"/>
      <c r="AT101" s="5"/>
    </row>
  </sheetData>
  <sheetProtection/>
  <mergeCells count="21">
    <mergeCell ref="AR7:AS7"/>
    <mergeCell ref="AE9:AH9"/>
    <mergeCell ref="AI9:AL9"/>
    <mergeCell ref="AM9:AP9"/>
    <mergeCell ref="J9:M9"/>
    <mergeCell ref="AA9:AD9"/>
    <mergeCell ref="A8:A10"/>
    <mergeCell ref="R9:U9"/>
    <mergeCell ref="AQ9:AT9"/>
    <mergeCell ref="V9:Y9"/>
    <mergeCell ref="N9:Q9"/>
    <mergeCell ref="V33:X33"/>
    <mergeCell ref="B8:E9"/>
    <mergeCell ref="F8:AT8"/>
    <mergeCell ref="F9:I9"/>
    <mergeCell ref="Z9:Z10"/>
    <mergeCell ref="AQ1:AS1"/>
    <mergeCell ref="A3:AS3"/>
    <mergeCell ref="A4:AS4"/>
    <mergeCell ref="A5:AS5"/>
    <mergeCell ref="W7:X7"/>
  </mergeCells>
  <printOptions/>
  <pageMargins left="0.3937007874015748" right="0.3937007874015748" top="0" bottom="0" header="0.5118110236220472" footer="0.5118110236220472"/>
  <pageSetup horizontalDpi="300" verticalDpi="300" orientation="landscape" paperSize="9" scale="51" r:id="rId1"/>
  <colBreaks count="1" manualBreakCount="1">
    <brk id="25" min="2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2018-02-02T09:58:06Z</cp:lastPrinted>
  <dcterms:created xsi:type="dcterms:W3CDTF">2008-03-31T04:46:11Z</dcterms:created>
  <dcterms:modified xsi:type="dcterms:W3CDTF">2018-02-20T11:59:27Z</dcterms:modified>
  <cp:category/>
  <cp:version/>
  <cp:contentType/>
  <cp:contentStatus/>
</cp:coreProperties>
</file>